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G:\My Drive\Lending\_Lending Programs &amp; Tools\Residential Land Development\_RTM RLDP\"/>
    </mc:Choice>
  </mc:AlternateContent>
  <xr:revisionPtr revIDLastSave="0" documentId="13_ncr:1_{4477A5A0-2B0A-4F09-93FF-F669F3E27A03}" xr6:coauthVersionLast="45" xr6:coauthVersionMax="45" xr10:uidLastSave="{00000000-0000-0000-0000-000000000000}"/>
  <bookViews>
    <workbookView xWindow="-28920" yWindow="-120" windowWidth="29040" windowHeight="15840" xr2:uid="{9A717415-9451-4E32-A0E6-3A8FC0BA8309}"/>
  </bookViews>
  <sheets>
    <sheet name="Introduction" sheetId="3" r:id="rId1"/>
    <sheet name="Cost Projection" sheetId="1" r:id="rId2"/>
    <sheet name="Establish Budget" sheetId="13" r:id="rId3"/>
    <sheet name="1-Acquire Lot" sheetId="2" r:id="rId4"/>
    <sheet name="2-Prepare Lot" sheetId="4" r:id="rId5"/>
    <sheet name="3-Home Package" sheetId="5" r:id="rId6"/>
    <sheet name="4-Foundation" sheetId="12" r:id="rId7"/>
    <sheet name="5-Water" sheetId="6" r:id="rId8"/>
    <sheet name="6-Power" sheetId="7" r:id="rId9"/>
    <sheet name="7-Gas" sheetId="11" r:id="rId10"/>
    <sheet name="8-Septic" sheetId="8" r:id="rId11"/>
    <sheet name="9-Garage" sheetId="9" r:id="rId12"/>
    <sheet name="10-Extras" sheetId="10" r:id="rId13"/>
    <sheet name="Quote Template" sheetId="14"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10" l="1"/>
  <c r="F17" i="10"/>
  <c r="F16" i="10"/>
  <c r="F15" i="10"/>
  <c r="F14" i="10"/>
  <c r="F13" i="10"/>
  <c r="F12" i="10"/>
  <c r="F11" i="10"/>
  <c r="F10" i="10"/>
  <c r="F9" i="10"/>
  <c r="F8" i="10"/>
  <c r="F7" i="10"/>
  <c r="F6" i="10"/>
  <c r="F5" i="10"/>
  <c r="F4" i="10"/>
  <c r="A4" i="10"/>
  <c r="A5" i="10" s="1"/>
  <c r="A6" i="10" s="1"/>
  <c r="A7" i="10" s="1"/>
  <c r="A8" i="10" s="1"/>
  <c r="A9" i="10" s="1"/>
  <c r="A10" i="10" s="1"/>
  <c r="A11" i="10" s="1"/>
  <c r="A12" i="10" s="1"/>
  <c r="A13" i="10" s="1"/>
  <c r="A14" i="10" s="1"/>
  <c r="A15" i="10" s="1"/>
  <c r="A16" i="10" s="1"/>
  <c r="A17" i="10" s="1"/>
  <c r="F3" i="10"/>
  <c r="E18" i="9"/>
  <c r="F17" i="9"/>
  <c r="F16" i="9"/>
  <c r="F15" i="9"/>
  <c r="F14" i="9"/>
  <c r="F13" i="9"/>
  <c r="F12" i="9"/>
  <c r="F11" i="9"/>
  <c r="F10" i="9"/>
  <c r="F9" i="9"/>
  <c r="F8" i="9"/>
  <c r="F7" i="9"/>
  <c r="F6" i="9"/>
  <c r="F5" i="9"/>
  <c r="F4" i="9"/>
  <c r="A4" i="9"/>
  <c r="A5" i="9" s="1"/>
  <c r="A6" i="9" s="1"/>
  <c r="A7" i="9" s="1"/>
  <c r="A8" i="9" s="1"/>
  <c r="A9" i="9" s="1"/>
  <c r="A10" i="9" s="1"/>
  <c r="A11" i="9" s="1"/>
  <c r="A12" i="9" s="1"/>
  <c r="A13" i="9" s="1"/>
  <c r="A14" i="9" s="1"/>
  <c r="A15" i="9" s="1"/>
  <c r="A16" i="9" s="1"/>
  <c r="A17" i="9" s="1"/>
  <c r="F3" i="9"/>
  <c r="F18" i="10" l="1"/>
  <c r="C19" i="1" s="1"/>
  <c r="F18" i="9"/>
  <c r="C18" i="1" s="1"/>
  <c r="E18" i="8" l="1"/>
  <c r="F17" i="8"/>
  <c r="F16" i="8"/>
  <c r="F15" i="8"/>
  <c r="F14" i="8"/>
  <c r="F13" i="8"/>
  <c r="F12" i="8"/>
  <c r="F11" i="8"/>
  <c r="F10" i="8"/>
  <c r="F9" i="8"/>
  <c r="F8" i="8"/>
  <c r="F7" i="8"/>
  <c r="F6" i="8"/>
  <c r="F5" i="8"/>
  <c r="F4" i="8"/>
  <c r="A4" i="8"/>
  <c r="A5" i="8" s="1"/>
  <c r="A6" i="8" s="1"/>
  <c r="A7" i="8" s="1"/>
  <c r="A8" i="8" s="1"/>
  <c r="A9" i="8" s="1"/>
  <c r="A10" i="8" s="1"/>
  <c r="A11" i="8" s="1"/>
  <c r="A12" i="8" s="1"/>
  <c r="A13" i="8" s="1"/>
  <c r="A14" i="8" s="1"/>
  <c r="A15" i="8" s="1"/>
  <c r="A16" i="8" s="1"/>
  <c r="A17" i="8" s="1"/>
  <c r="F3" i="8"/>
  <c r="E18" i="11"/>
  <c r="F17" i="11"/>
  <c r="F16" i="11"/>
  <c r="F15" i="11"/>
  <c r="F14" i="11"/>
  <c r="F13" i="11"/>
  <c r="F12" i="11"/>
  <c r="F11" i="11"/>
  <c r="F10" i="11"/>
  <c r="F9" i="11"/>
  <c r="F8" i="11"/>
  <c r="F7" i="11"/>
  <c r="F6" i="11"/>
  <c r="F5" i="11"/>
  <c r="F4" i="11"/>
  <c r="A4" i="11"/>
  <c r="A5" i="11" s="1"/>
  <c r="A6" i="11" s="1"/>
  <c r="A7" i="11" s="1"/>
  <c r="A8" i="11" s="1"/>
  <c r="A9" i="11" s="1"/>
  <c r="A10" i="11" s="1"/>
  <c r="A11" i="11" s="1"/>
  <c r="A12" i="11" s="1"/>
  <c r="A13" i="11" s="1"/>
  <c r="A14" i="11" s="1"/>
  <c r="A15" i="11" s="1"/>
  <c r="A16" i="11" s="1"/>
  <c r="A17" i="11" s="1"/>
  <c r="F3" i="11"/>
  <c r="F18" i="11" s="1"/>
  <c r="C16" i="1" s="1"/>
  <c r="E18" i="7"/>
  <c r="F17" i="7"/>
  <c r="F16" i="7"/>
  <c r="F15" i="7"/>
  <c r="F14" i="7"/>
  <c r="F13" i="7"/>
  <c r="F12" i="7"/>
  <c r="F11" i="7"/>
  <c r="F10" i="7"/>
  <c r="F9" i="7"/>
  <c r="F8" i="7"/>
  <c r="F7" i="7"/>
  <c r="F6" i="7"/>
  <c r="F5" i="7"/>
  <c r="F4" i="7"/>
  <c r="A4" i="7"/>
  <c r="A5" i="7" s="1"/>
  <c r="A6" i="7" s="1"/>
  <c r="A7" i="7" s="1"/>
  <c r="A8" i="7" s="1"/>
  <c r="A9" i="7" s="1"/>
  <c r="A10" i="7" s="1"/>
  <c r="A11" i="7" s="1"/>
  <c r="A12" i="7" s="1"/>
  <c r="A13" i="7" s="1"/>
  <c r="A14" i="7" s="1"/>
  <c r="A15" i="7" s="1"/>
  <c r="A16" i="7" s="1"/>
  <c r="A17" i="7" s="1"/>
  <c r="F3" i="7"/>
  <c r="F18" i="7" s="1"/>
  <c r="C15" i="1" s="1"/>
  <c r="E18" i="6"/>
  <c r="F17" i="6"/>
  <c r="F16" i="6"/>
  <c r="F15" i="6"/>
  <c r="F14" i="6"/>
  <c r="F13" i="6"/>
  <c r="F12" i="6"/>
  <c r="F11" i="6"/>
  <c r="F10" i="6"/>
  <c r="F9" i="6"/>
  <c r="F8" i="6"/>
  <c r="F7" i="6"/>
  <c r="F6" i="6"/>
  <c r="F5" i="6"/>
  <c r="F4" i="6"/>
  <c r="A4" i="6"/>
  <c r="A5" i="6" s="1"/>
  <c r="A6" i="6" s="1"/>
  <c r="A7" i="6" s="1"/>
  <c r="A8" i="6" s="1"/>
  <c r="A9" i="6" s="1"/>
  <c r="A10" i="6" s="1"/>
  <c r="A11" i="6" s="1"/>
  <c r="A12" i="6" s="1"/>
  <c r="A13" i="6" s="1"/>
  <c r="A14" i="6" s="1"/>
  <c r="A15" i="6" s="1"/>
  <c r="A16" i="6" s="1"/>
  <c r="A17" i="6" s="1"/>
  <c r="F3" i="6"/>
  <c r="F18" i="6" s="1"/>
  <c r="C14" i="1" s="1"/>
  <c r="F17" i="12"/>
  <c r="F16" i="12"/>
  <c r="F15" i="12"/>
  <c r="F14" i="12"/>
  <c r="F13" i="12"/>
  <c r="F12" i="12"/>
  <c r="F11" i="12"/>
  <c r="F10" i="12"/>
  <c r="F9" i="12"/>
  <c r="F8" i="12"/>
  <c r="F7" i="12"/>
  <c r="F6" i="12"/>
  <c r="F5" i="12"/>
  <c r="F4" i="12"/>
  <c r="A4" i="12"/>
  <c r="A5" i="12" s="1"/>
  <c r="A6" i="12" s="1"/>
  <c r="A7" i="12" s="1"/>
  <c r="A8" i="12" s="1"/>
  <c r="A9" i="12" s="1"/>
  <c r="A10" i="12" s="1"/>
  <c r="A11" i="12" s="1"/>
  <c r="A12" i="12" s="1"/>
  <c r="A13" i="12" s="1"/>
  <c r="A14" i="12" s="1"/>
  <c r="A15" i="12" s="1"/>
  <c r="A16" i="12" s="1"/>
  <c r="A17" i="12" s="1"/>
  <c r="F3" i="12"/>
  <c r="E18" i="12"/>
  <c r="F7" i="5"/>
  <c r="F17" i="4"/>
  <c r="F16" i="4"/>
  <c r="F15" i="4"/>
  <c r="F14" i="4"/>
  <c r="F13" i="4"/>
  <c r="F12" i="4"/>
  <c r="F11" i="4"/>
  <c r="F10" i="4"/>
  <c r="F9" i="4"/>
  <c r="F8" i="4"/>
  <c r="F7" i="4"/>
  <c r="F6" i="4"/>
  <c r="F5" i="4"/>
  <c r="F4" i="4"/>
  <c r="F3" i="4"/>
  <c r="F17" i="5"/>
  <c r="F16" i="5"/>
  <c r="F15" i="5"/>
  <c r="F14" i="5"/>
  <c r="F13" i="5"/>
  <c r="F12" i="5"/>
  <c r="F11" i="5"/>
  <c r="F10" i="5"/>
  <c r="F8" i="5"/>
  <c r="F6" i="5"/>
  <c r="F5" i="5"/>
  <c r="F9" i="5"/>
  <c r="F4" i="5"/>
  <c r="F3" i="5"/>
  <c r="E18" i="2"/>
  <c r="C10" i="1" s="1"/>
  <c r="E18" i="4"/>
  <c r="A4" i="5"/>
  <c r="A5" i="5" s="1"/>
  <c r="A6" i="5" s="1"/>
  <c r="A7" i="5" s="1"/>
  <c r="A8" i="5" s="1"/>
  <c r="A9" i="5" s="1"/>
  <c r="A10" i="5" s="1"/>
  <c r="A11" i="5" s="1"/>
  <c r="A12" i="5" s="1"/>
  <c r="A13" i="5" s="1"/>
  <c r="A14" i="5" s="1"/>
  <c r="A15" i="5" s="1"/>
  <c r="A16" i="5" s="1"/>
  <c r="A17" i="5" s="1"/>
  <c r="A4" i="4"/>
  <c r="A5" i="4" s="1"/>
  <c r="A6" i="4" s="1"/>
  <c r="A7" i="4" s="1"/>
  <c r="A8" i="4" s="1"/>
  <c r="A9" i="4" s="1"/>
  <c r="A10" i="4" s="1"/>
  <c r="A11" i="4" s="1"/>
  <c r="A12" i="4" s="1"/>
  <c r="A13" i="4" s="1"/>
  <c r="A14" i="4" s="1"/>
  <c r="A15" i="4" s="1"/>
  <c r="A16" i="4" s="1"/>
  <c r="A17" i="4" s="1"/>
  <c r="A5" i="2"/>
  <c r="A6" i="2" s="1"/>
  <c r="A7" i="2" s="1"/>
  <c r="A8" i="2" s="1"/>
  <c r="A9" i="2" s="1"/>
  <c r="A10" i="2" s="1"/>
  <c r="A11" i="2" s="1"/>
  <c r="A12" i="2" s="1"/>
  <c r="A13" i="2" s="1"/>
  <c r="A14" i="2" s="1"/>
  <c r="A15" i="2" s="1"/>
  <c r="A16" i="2" s="1"/>
  <c r="A17" i="2" s="1"/>
  <c r="A4" i="2"/>
  <c r="F18" i="8" l="1"/>
  <c r="C17" i="1" s="1"/>
  <c r="F18" i="12"/>
  <c r="C13" i="1" s="1"/>
  <c r="F18" i="4"/>
  <c r="C11" i="1" s="1"/>
  <c r="F18" i="5"/>
  <c r="C12" i="1" s="1"/>
  <c r="E18" i="5"/>
  <c r="I7" i="13"/>
  <c r="A11" i="1"/>
  <c r="A1" i="4" s="1"/>
  <c r="H8" i="13" l="1"/>
  <c r="A12" i="1"/>
  <c r="C21" i="1"/>
  <c r="C22" i="1" s="1"/>
  <c r="C23" i="1" s="1"/>
  <c r="A1" i="2"/>
  <c r="A7" i="3"/>
  <c r="H9" i="13" l="1"/>
  <c r="H10" i="13" s="1"/>
  <c r="H11" i="13" s="1"/>
  <c r="D23" i="1" s="1"/>
  <c r="A13" i="1"/>
  <c r="A1" i="5"/>
  <c r="H15" i="13" l="1"/>
  <c r="H20" i="13"/>
  <c r="A14" i="1"/>
  <c r="A1" i="12"/>
  <c r="A15" i="1" l="1"/>
  <c r="A1" i="6"/>
  <c r="A16" i="1" l="1"/>
  <c r="A1" i="7"/>
  <c r="A17" i="1" l="1"/>
  <c r="A1" i="11"/>
  <c r="A18" i="1" l="1"/>
  <c r="A1" i="8"/>
  <c r="A19" i="1" l="1"/>
  <c r="A1" i="10" s="1"/>
  <c r="A1" i="9"/>
</calcChain>
</file>

<file path=xl/sharedStrings.xml><?xml version="1.0" encoding="utf-8"?>
<sst xmlns="http://schemas.openxmlformats.org/spreadsheetml/2006/main" count="285" uniqueCount="174">
  <si>
    <t>Category</t>
  </si>
  <si>
    <t>Date:</t>
  </si>
  <si>
    <t>Cost Projection for a New RTM Home</t>
  </si>
  <si>
    <t>Description</t>
  </si>
  <si>
    <t>Total:</t>
  </si>
  <si>
    <t>You must meet the following criteria to be considered for this program:</t>
  </si>
  <si>
    <t>Complete this planning worksheet to project your costs and confirm that you are within your budget, then share with us.</t>
  </si>
  <si>
    <t>You desire a factory-built home on a screw-pile or pony-wall foundation (no basement), priced at $250K or less all-in, and your home supplier price must include the home, trucking, foundation, new home warranty, and final installation for occupancy in 4 months or less.</t>
  </si>
  <si>
    <t>Your target property should be 5 acres or less, preferably already serviced with water, sewer/septic, power and gas. Property must have its own land title.</t>
  </si>
  <si>
    <t>Cost Estimate</t>
  </si>
  <si>
    <t>Supplier</t>
  </si>
  <si>
    <t>Septic / Sewer</t>
  </si>
  <si>
    <t>Garage</t>
  </si>
  <si>
    <t>Extras</t>
  </si>
  <si>
    <t>Acquire Land/Lot</t>
  </si>
  <si>
    <t>Prepare Site</t>
  </si>
  <si>
    <t>ALL COSTS ARE TO INCLUDE LABOUR COSTS AND TAX</t>
  </si>
  <si>
    <t>Home Package (Home, NHW, transport, foundation, skirting, final connections)</t>
  </si>
  <si>
    <t>SUBTOTAL</t>
  </si>
  <si>
    <t>Foundation (if not provided by Home Dealer)</t>
  </si>
  <si>
    <t>Land Location:</t>
  </si>
  <si>
    <t>TOTAL PROJECTED PROJECT COSTS</t>
  </si>
  <si>
    <t>CONTINGENCY FACTOR (10%)</t>
  </si>
  <si>
    <t>Remarks:</t>
  </si>
  <si>
    <t>Name &amp; Cell#:</t>
  </si>
  <si>
    <t>NB. Please indicate items already included in your home package cost.</t>
  </si>
  <si>
    <t>Signature(s) of Applicant</t>
  </si>
  <si>
    <t>Enter your maximum mortgage</t>
  </si>
  <si>
    <t>then your land cost cannot exceed</t>
  </si>
  <si>
    <t>then your home package and foundation cannot exceed</t>
  </si>
  <si>
    <t>Solve for maximum home package:</t>
  </si>
  <si>
    <t>Solve for maximum land cost:</t>
  </si>
  <si>
    <t>Read about how to acquire a suitable lot</t>
  </si>
  <si>
    <t>Clear the land if applicable</t>
  </si>
  <si>
    <t>Item</t>
  </si>
  <si>
    <t>Residential development permit (county)</t>
  </si>
  <si>
    <t>Driveway &amp; culvert installation</t>
  </si>
  <si>
    <t>Read about Development and Other Permits</t>
  </si>
  <si>
    <t>Read about Road Access &amp; Culvert</t>
  </si>
  <si>
    <t>Guides:</t>
  </si>
  <si>
    <t>Read about subdivision and surveying</t>
  </si>
  <si>
    <t>enter the legal description (lot, block, plan)</t>
  </si>
  <si>
    <t>enter the zoning (ie. Residential or Agriculture)</t>
  </si>
  <si>
    <t>Supplier/Seller</t>
  </si>
  <si>
    <t>Temporary widening for home delivery</t>
  </si>
  <si>
    <t>Course of Construction Liability Insurance</t>
  </si>
  <si>
    <t>Vapour barrier &amp; gravel</t>
  </si>
  <si>
    <t>Home site preparation (level and grade)</t>
  </si>
  <si>
    <t>Building permit</t>
  </si>
  <si>
    <t>Foundation &amp; engineering</t>
  </si>
  <si>
    <t>Delivery &amp; setup</t>
  </si>
  <si>
    <t>Exterior stairs</t>
  </si>
  <si>
    <t>Skirting/Parging/Vents/Access door</t>
  </si>
  <si>
    <t>Est. + GST</t>
  </si>
  <si>
    <t>New Home Warranty</t>
  </si>
  <si>
    <t>Read about Foundation Systems</t>
  </si>
  <si>
    <t>Read about New Home Warranty</t>
  </si>
  <si>
    <t>Read about an Occupancy Certificate (when you get the keys!)</t>
  </si>
  <si>
    <t>N.B. All quotes to include labour, materials, and tax. Use space provided for incremental details. Please note if the item cost is already included.</t>
  </si>
  <si>
    <t>Read about Home &amp; Dealer Selection</t>
  </si>
  <si>
    <t>Rain wear (eavestrough, down spouts)</t>
  </si>
  <si>
    <t>Payment Terms (enter the dealer's required deposit and payment terms)</t>
  </si>
  <si>
    <t>enter the municipal address here</t>
  </si>
  <si>
    <t>enter the MLS listing # here</t>
  </si>
  <si>
    <t>enter the lot size here</t>
  </si>
  <si>
    <t>Payment Terms (enter the suppliers' required deposit and payment terms)</t>
  </si>
  <si>
    <t>Quote Indicator #</t>
  </si>
  <si>
    <t>Payment Terms (enter the Supplier's required deposit and payment terms)</t>
  </si>
  <si>
    <t>Drill a well</t>
  </si>
  <si>
    <t>or Connection to town service</t>
  </si>
  <si>
    <t>How to Drill a Well</t>
  </si>
  <si>
    <t>Read about Water Supply Systems</t>
  </si>
  <si>
    <t>Pressure switch</t>
  </si>
  <si>
    <t>Pressure storage tank</t>
  </si>
  <si>
    <t xml:space="preserve">Water treatment / purification </t>
  </si>
  <si>
    <t>Water chemistry and flow rate test</t>
  </si>
  <si>
    <t>Casing pipe, supply &amp; install</t>
  </si>
  <si>
    <t>Well pump, "            "</t>
  </si>
  <si>
    <t>Read about Power / Electrical Connections</t>
  </si>
  <si>
    <t>Yard service (pole, transformer &amp; meter)</t>
  </si>
  <si>
    <t>Payment Terms (enter the Suppliers' required deposit and payment terms)</t>
  </si>
  <si>
    <t>Trenching to house</t>
  </si>
  <si>
    <t>Natural Gas / Propane</t>
  </si>
  <si>
    <t>Water Supply</t>
  </si>
  <si>
    <t>Power Supply / Electricity</t>
  </si>
  <si>
    <t>Read about Natural or Propane Gas Service</t>
  </si>
  <si>
    <t>Gas service to lot line</t>
  </si>
  <si>
    <t xml:space="preserve">Gas Permit </t>
  </si>
  <si>
    <t>(town or county office)</t>
  </si>
  <si>
    <t>Electrical Permit</t>
  </si>
  <si>
    <t>Final connection to house</t>
  </si>
  <si>
    <t>Read about Septic or Sewer System</t>
  </si>
  <si>
    <t xml:space="preserve">Septic Permit </t>
  </si>
  <si>
    <t>Septic tank and field</t>
  </si>
  <si>
    <t>Read about Garage/Shop</t>
  </si>
  <si>
    <t>Garage package</t>
  </si>
  <si>
    <t>Cement slab &amp; foundation</t>
  </si>
  <si>
    <t>Extras might include landscaping, fencing, decks, paving, sidewalks, rainwear, etc.</t>
  </si>
  <si>
    <t>Final connections to gas, water, power, sewer (if dealer)</t>
  </si>
  <si>
    <t>X</t>
  </si>
  <si>
    <t>Can You get a Mortgage?</t>
  </si>
  <si>
    <t>Acreage Development Step-by-Step</t>
  </si>
  <si>
    <t>like this!</t>
  </si>
  <si>
    <t>Inquiry@RichardsMortgageGroup.ca</t>
  </si>
  <si>
    <t>Do not edit</t>
  </si>
  <si>
    <t>Instructions</t>
  </si>
  <si>
    <t>Please note, there may be a queue for this program based on demand vs resources. Accepting any project, client, or supplier is at our complete discretion and risk tolerance</t>
  </si>
  <si>
    <t>Good luck!</t>
  </si>
  <si>
    <t>This template is to help determine if our low down-payment acreage or cottage development bridge financing program is a fit for you. It is designed for borrowers that want a new self-contained factory-built home at a location of their choosing completed within 4 months, but don't have the cash to buy and service the land themselves. You choose the land and home and coordinate the land preparations. We finance the project and you purchase the finished home from us upon completion using regular mortgage financing.</t>
  </si>
  <si>
    <t>You have at least 8-10% of the project budget amount available for a cash deposit should you want to proceed. For example, $32-40K should be available for a $400K project</t>
  </si>
  <si>
    <t>Talk to us about your ability to get a mortgage and to establish your budget *before* completing this planning worksheet.  We do not accept 3rd-party assessments, and proceeding under false assumptions is often disappointing.</t>
  </si>
  <si>
    <t>If the land needs clearing or other site preparations (i.e.. access) or is missing utility services, you must be comfortable and prepared to get initial quotes and coordinate the installation/work if your home dealer does not offer those services.</t>
  </si>
  <si>
    <t>Chris Richards - Richards Mortgage Group</t>
  </si>
  <si>
    <t>You must work and live in Alberta and the home location needs to be in Alberta (but we may also consider NE BC).</t>
  </si>
  <si>
    <t>1. On the [Cost Projection] tab (below, next page) complete your contact and land details at the top in the tan input box.</t>
  </si>
  <si>
    <t>*</t>
  </si>
  <si>
    <t>**</t>
  </si>
  <si>
    <t>** When looking for land or a home, keep these budget amounts in mind and in balance.</t>
  </si>
  <si>
    <t>less 10% for contingency and cost overruns</t>
  </si>
  <si>
    <t>Note, in this planning tool, data entry cells are coloured tan:</t>
  </si>
  <si>
    <t>and if your site prep (utilities and earthworks) will cost</t>
  </si>
  <si>
    <t>if your home package, foundation &amp; delivery will cost</t>
  </si>
  <si>
    <t>and if your site prep (utilities and earth works) will cost</t>
  </si>
  <si>
    <t>* You may want to determine your maximum mortgage amount from us to avoid surprises.</t>
  </si>
  <si>
    <t>if your lot/land will cost</t>
  </si>
  <si>
    <t>At the outset of your project planning, you want to establish a realistic budget for your lot &amp; new home, which is within your financial reach yet affordable. A maximum mortgage pre-approval is based on what your income can support given your other debt and payment obligations, as well as your credit rating. Generally the max will come in around 4 times your annual household gross income.</t>
  </si>
  <si>
    <t xml:space="preserve">Set Your Budget First with a Mortgage Pre-Approval </t>
  </si>
  <si>
    <t>Enter your maximum available down payment/deposit</t>
  </si>
  <si>
    <t xml:space="preserve">Equals your maximum project cost all-in, inlcuding land </t>
  </si>
  <si>
    <t>AIM YOUR HOME &amp; LAND BUDGET FOR</t>
  </si>
  <si>
    <t>Approximate Budget</t>
  </si>
  <si>
    <t>note, foundation must be covered by the dealer's New Home Warranty, so ask yhem how that will work</t>
  </si>
  <si>
    <t xml:space="preserve">2. Then complete each tab section/page one-by-one, starting with [Establish Budget], then [1-Acquire Lot]. Each page </t>
  </si>
  <si>
    <t xml:space="preserve">    has tips to help you obtain and organize cost estimates as well as links to guides for the topic at the page</t>
  </si>
  <si>
    <t>3. Try to stay on budget, as items inevitably cost more than quoted. Doing so saves work of having to scale back scope.</t>
  </si>
  <si>
    <t>4. Completed template can be emailed to:</t>
  </si>
  <si>
    <t xml:space="preserve">   RTM Bridge Financing Program (Pilot Program)</t>
  </si>
  <si>
    <r>
      <t xml:space="preserve">    bottom in </t>
    </r>
    <r>
      <rPr>
        <sz val="10"/>
        <color rgb="FFFF0000"/>
        <rFont val="Arial"/>
        <family val="2"/>
      </rPr>
      <t>RED</t>
    </r>
    <r>
      <rPr>
        <sz val="10"/>
        <color rgb="FF000000"/>
        <rFont val="Arial"/>
        <family val="2"/>
      </rPr>
      <t>. As you complete the costs, they will transfer to the [Cost Projection] page. Avoid double-counting.</t>
    </r>
  </si>
  <si>
    <t>Quote / Work Estimate</t>
  </si>
  <si>
    <t>Date:________________________  Quote#_______________</t>
  </si>
  <si>
    <t>Quote To</t>
  </si>
  <si>
    <t>Quote From</t>
  </si>
  <si>
    <t>(Vendor, please complete)</t>
  </si>
  <si>
    <t>Customer:</t>
  </si>
  <si>
    <t>(replace with your name)</t>
  </si>
  <si>
    <t>Vendor Name:</t>
  </si>
  <si>
    <t>Contact:</t>
  </si>
  <si>
    <t>(replace with your cell# &amp; email)</t>
  </si>
  <si>
    <t>Contact + Tel#:</t>
  </si>
  <si>
    <t>Civic Address:</t>
  </si>
  <si>
    <t>(complete for construction site)</t>
  </si>
  <si>
    <t>Address:</t>
  </si>
  <si>
    <t>Legal Address:</t>
  </si>
  <si>
    <t>WCB#</t>
  </si>
  <si>
    <t>Lot size</t>
  </si>
  <si>
    <t>____________acres   __________ sq ft</t>
  </si>
  <si>
    <t>GST#</t>
  </si>
  <si>
    <t>JOB DESCRIPTION (use this section to describe the work, be very specific.)</t>
  </si>
  <si>
    <t>ITEMIZED COSTS</t>
  </si>
  <si>
    <t>$</t>
  </si>
  <si>
    <t>Subtotal:</t>
  </si>
  <si>
    <t>X___________________________________________ ( rep. signature)</t>
  </si>
  <si>
    <t>Tax:</t>
  </si>
  <si>
    <t>Quote guaranteed for _____ days</t>
  </si>
  <si>
    <t>Total Estimate:</t>
  </si>
  <si>
    <t>PAYMENT TERMS (describe what amount or percentage is due at what stages, and days allowed for payment to be made)</t>
  </si>
  <si>
    <t>Due on order</t>
  </si>
  <si>
    <t>Net _____ days</t>
  </si>
  <si>
    <t>Due on ….</t>
  </si>
  <si>
    <t>Due on completion</t>
  </si>
  <si>
    <t>Other terms:</t>
  </si>
  <si>
    <t>SPECIAL NOTES (Vendor, please describe any prerequisites or on-site expectations or requirements)</t>
  </si>
  <si>
    <t xml:space="preserve">    A Quote Template is provided in the last tab to print out and send to various suppliers as required. Get payment terms!</t>
  </si>
  <si>
    <t>Home make and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</si>
</sst>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164" formatCode="_(&quot;$&quot;* #,##0.00_);_(&quot;$&quot;* \(#,##0.00\);_(&quot;$&quot;* &quot;-&quot;??_);_(@_)"/>
    <numFmt numFmtId="165" formatCode="_(&quot;$&quot;* #,##0_);_(&quot;$&quot;* \(#,##0\);_(&quot;$&quot;* &quot;-&quot;??_);_(@_)"/>
    <numFmt numFmtId="166" formatCode="_-&quot;$&quot;* #,##0_-;\-&quot;$&quot;* #,##0_-;_-&quot;$&quot;* &quot;-&quot;??_-;_-@_-"/>
  </numFmts>
  <fonts count="27" x14ac:knownFonts="1">
    <font>
      <sz val="10"/>
      <color rgb="FF000000"/>
      <name val="Arial"/>
      <family val="2"/>
    </font>
    <font>
      <sz val="11"/>
      <color theme="1"/>
      <name val="Calibri"/>
      <family val="2"/>
      <scheme val="minor"/>
    </font>
    <font>
      <sz val="11"/>
      <color rgb="FF3F3F76"/>
      <name val="Calibri"/>
      <family val="2"/>
      <scheme val="minor"/>
    </font>
    <font>
      <sz val="10"/>
      <color rgb="FF000000"/>
      <name val="Arial"/>
      <family val="2"/>
    </font>
    <font>
      <i/>
      <sz val="10"/>
      <color rgb="FF000000"/>
      <name val="Arial"/>
      <family val="2"/>
    </font>
    <font>
      <b/>
      <u/>
      <sz val="10"/>
      <color rgb="FF000000"/>
      <name val="Arial"/>
      <family val="2"/>
    </font>
    <font>
      <b/>
      <i/>
      <u/>
      <sz val="12"/>
      <color rgb="FF000000"/>
      <name val="Arial"/>
      <family val="2"/>
    </font>
    <font>
      <b/>
      <i/>
      <u/>
      <sz val="10"/>
      <color rgb="FF000000"/>
      <name val="Arial"/>
      <family val="2"/>
    </font>
    <font>
      <b/>
      <sz val="10"/>
      <color rgb="FF000000"/>
      <name val="Arial"/>
      <family val="2"/>
    </font>
    <font>
      <b/>
      <sz val="16"/>
      <color rgb="FF000000"/>
      <name val="Arial"/>
      <family val="2"/>
    </font>
    <font>
      <b/>
      <i/>
      <sz val="10"/>
      <color rgb="FF000000"/>
      <name val="Arial"/>
      <family val="2"/>
    </font>
    <font>
      <sz val="8"/>
      <color rgb="FF000000"/>
      <name val="Arial"/>
      <family val="2"/>
    </font>
    <font>
      <u/>
      <sz val="10"/>
      <color theme="10"/>
      <name val="Arial"/>
      <family val="2"/>
    </font>
    <font>
      <sz val="10"/>
      <color rgb="FFFF0000"/>
      <name val="Arial"/>
      <family val="2"/>
    </font>
    <font>
      <b/>
      <i/>
      <sz val="8"/>
      <color rgb="FF000000"/>
      <name val="Arial"/>
      <family val="2"/>
    </font>
    <font>
      <b/>
      <i/>
      <u val="singleAccounting"/>
      <sz val="10"/>
      <color rgb="FF000000"/>
      <name val="Arial"/>
      <family val="2"/>
    </font>
    <font>
      <i/>
      <sz val="11"/>
      <color rgb="FF3F3F76"/>
      <name val="Calibri"/>
      <family val="2"/>
      <scheme val="minor"/>
    </font>
    <font>
      <b/>
      <sz val="12"/>
      <color rgb="FF000000"/>
      <name val="Arial"/>
      <family val="2"/>
    </font>
    <font>
      <b/>
      <i/>
      <sz val="12"/>
      <color rgb="FF000000"/>
      <name val="Arial"/>
      <family val="2"/>
    </font>
    <font>
      <sz val="11"/>
      <color rgb="FF000000"/>
      <name val="Calibri"/>
      <family val="2"/>
      <scheme val="minor"/>
    </font>
    <font>
      <i/>
      <sz val="8"/>
      <color rgb="FF000000"/>
      <name val="Arial"/>
      <family val="2"/>
    </font>
    <font>
      <b/>
      <sz val="10"/>
      <color rgb="FFFF0000"/>
      <name val="Arial"/>
      <family val="2"/>
    </font>
    <font>
      <b/>
      <i/>
      <u/>
      <sz val="14"/>
      <color rgb="FF000000"/>
      <name val="Arial"/>
      <family val="2"/>
    </font>
    <font>
      <b/>
      <i/>
      <u/>
      <sz val="16"/>
      <color rgb="FF000000"/>
      <name val="Arial"/>
      <family val="2"/>
    </font>
    <font>
      <sz val="11"/>
      <color rgb="FF9C5700"/>
      <name val="Calibri"/>
      <family val="2"/>
      <scheme val="minor"/>
    </font>
    <font>
      <b/>
      <sz val="10"/>
      <color theme="0"/>
      <name val="Arial"/>
      <family val="2"/>
    </font>
    <font>
      <b/>
      <sz val="22"/>
      <color rgb="FF000000"/>
      <name val="Arial"/>
      <family val="2"/>
    </font>
  </fonts>
  <fills count="8">
    <fill>
      <patternFill patternType="none"/>
    </fill>
    <fill>
      <patternFill patternType="gray125"/>
    </fill>
    <fill>
      <patternFill patternType="solid">
        <fgColor rgb="FFFFCC99"/>
      </patternFill>
    </fill>
    <fill>
      <patternFill patternType="solid">
        <fgColor theme="7" tint="0.79998168889431442"/>
        <bgColor indexed="65"/>
      </patternFill>
    </fill>
    <fill>
      <patternFill patternType="solid">
        <fgColor rgb="FFFFEB9C"/>
      </patternFill>
    </fill>
    <fill>
      <patternFill patternType="solid">
        <fgColor rgb="FFFFFF00"/>
        <bgColor indexed="64"/>
      </patternFill>
    </fill>
    <fill>
      <patternFill patternType="solid">
        <fgColor rgb="FFFF0000"/>
        <bgColor indexed="64"/>
      </patternFill>
    </fill>
    <fill>
      <patternFill patternType="solid">
        <fgColor rgb="FFC0C0C0"/>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bottom style="thin">
        <color rgb="FF7F7F7F"/>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3" fillId="0" borderId="0" applyFont="0" applyFill="0" applyBorder="0" applyAlignment="0" applyProtection="0"/>
    <xf numFmtId="0" fontId="2" fillId="2" borderId="1" applyNumberFormat="0" applyAlignment="0" applyProtection="0"/>
    <xf numFmtId="0" fontId="12" fillId="0" borderId="0" applyNumberFormat="0" applyFill="0" applyBorder="0" applyAlignment="0" applyProtection="0"/>
    <xf numFmtId="0" fontId="1" fillId="3" borderId="0" applyNumberFormat="0" applyBorder="0" applyAlignment="0" applyProtection="0"/>
    <xf numFmtId="0" fontId="24" fillId="4" borderId="0" applyNumberFormat="0" applyBorder="0" applyAlignment="0" applyProtection="0"/>
  </cellStyleXfs>
  <cellXfs count="80">
    <xf numFmtId="0" fontId="0" fillId="0" borderId="0" xfId="0"/>
    <xf numFmtId="0" fontId="0" fillId="0" borderId="0" xfId="0" applyAlignment="1">
      <alignment vertical="top"/>
    </xf>
    <xf numFmtId="0" fontId="0" fillId="0" borderId="5" xfId="0" applyBorder="1"/>
    <xf numFmtId="0" fontId="2" fillId="2" borderId="1" xfId="2"/>
    <xf numFmtId="0" fontId="12" fillId="0" borderId="0" xfId="3"/>
    <xf numFmtId="0" fontId="8" fillId="0" borderId="0" xfId="0" applyFont="1"/>
    <xf numFmtId="0" fontId="0" fillId="0" borderId="0" xfId="0" applyAlignment="1">
      <alignment vertical="top" wrapText="1"/>
    </xf>
    <xf numFmtId="0" fontId="4" fillId="0" borderId="0" xfId="0" applyFont="1" applyAlignment="1">
      <alignment horizontal="left" vertical="top" wrapText="1"/>
    </xf>
    <xf numFmtId="0" fontId="0" fillId="0" borderId="0" xfId="0" applyAlignment="1">
      <alignment horizontal="left" vertical="center" wrapText="1"/>
    </xf>
    <xf numFmtId="0" fontId="9" fillId="0" borderId="0" xfId="0" applyFont="1" applyAlignment="1">
      <alignment horizontal="left"/>
    </xf>
    <xf numFmtId="0" fontId="8" fillId="5" borderId="0" xfId="0" applyFont="1" applyFill="1"/>
    <xf numFmtId="0" fontId="0" fillId="5" borderId="0" xfId="0" applyFill="1"/>
    <xf numFmtId="0" fontId="26" fillId="0" borderId="0" xfId="0" applyFont="1"/>
    <xf numFmtId="0" fontId="24" fillId="4" borderId="0" xfId="5"/>
    <xf numFmtId="0" fontId="3" fillId="0" borderId="0" xfId="0" applyFont="1" applyAlignment="1">
      <alignment horizontal="center"/>
    </xf>
    <xf numFmtId="0" fontId="3" fillId="0" borderId="0" xfId="0" applyFont="1"/>
    <xf numFmtId="0" fontId="24" fillId="4" borderId="2" xfId="5" applyBorder="1"/>
    <xf numFmtId="0" fontId="8" fillId="7" borderId="9" xfId="0" applyFont="1" applyFill="1" applyBorder="1"/>
    <xf numFmtId="0" fontId="0" fillId="7" borderId="10" xfId="0" applyFill="1" applyBorder="1"/>
    <xf numFmtId="0" fontId="0" fillId="7" borderId="11" xfId="0" applyFill="1" applyBorder="1"/>
    <xf numFmtId="0" fontId="0" fillId="0" borderId="12" xfId="0" applyBorder="1"/>
    <xf numFmtId="0" fontId="0" fillId="0" borderId="13" xfId="0" applyBorder="1"/>
    <xf numFmtId="0" fontId="3" fillId="0" borderId="2" xfId="0" applyFont="1" applyBorder="1"/>
    <xf numFmtId="0" fontId="3" fillId="0" borderId="0" xfId="0" applyFont="1" applyAlignment="1">
      <alignment horizontal="right"/>
    </xf>
    <xf numFmtId="0" fontId="0" fillId="0" borderId="7" xfId="0" applyBorder="1"/>
    <xf numFmtId="0" fontId="3" fillId="0" borderId="12" xfId="0" applyFont="1" applyBorder="1"/>
    <xf numFmtId="0" fontId="3" fillId="0" borderId="13" xfId="0" applyFont="1" applyBorder="1" applyAlignment="1">
      <alignment horizontal="right"/>
    </xf>
    <xf numFmtId="0" fontId="2" fillId="2" borderId="1" xfId="2" applyProtection="1">
      <protection locked="0"/>
    </xf>
    <xf numFmtId="164" fontId="2" fillId="2" borderId="1" xfId="2" applyNumberFormat="1" applyProtection="1">
      <protection locked="0"/>
    </xf>
    <xf numFmtId="0" fontId="7" fillId="0" borderId="2" xfId="0" applyFont="1" applyBorder="1" applyAlignment="1" applyProtection="1">
      <alignment horizontal="right"/>
    </xf>
    <xf numFmtId="0" fontId="0" fillId="0" borderId="2" xfId="0" applyBorder="1" applyProtection="1"/>
    <xf numFmtId="164" fontId="15" fillId="0" borderId="2" xfId="1" applyNumberFormat="1" applyFont="1" applyBorder="1" applyProtection="1"/>
    <xf numFmtId="0" fontId="0" fillId="0" borderId="2" xfId="0" applyBorder="1" applyAlignment="1" applyProtection="1">
      <alignment horizontal="center" vertical="center"/>
    </xf>
    <xf numFmtId="0" fontId="23" fillId="0" borderId="0" xfId="0" applyFont="1" applyAlignment="1" applyProtection="1"/>
    <xf numFmtId="0" fontId="0" fillId="0" borderId="0" xfId="0" applyProtection="1"/>
    <xf numFmtId="0" fontId="6" fillId="0" borderId="0" xfId="0" applyFont="1" applyAlignment="1" applyProtection="1"/>
    <xf numFmtId="0" fontId="5" fillId="0" borderId="2" xfId="0" applyFont="1" applyBorder="1" applyProtection="1"/>
    <xf numFmtId="0" fontId="5" fillId="0" borderId="2" xfId="0" applyFont="1" applyBorder="1" applyAlignment="1" applyProtection="1">
      <alignment wrapText="1"/>
    </xf>
    <xf numFmtId="0" fontId="2" fillId="2" borderId="1" xfId="2" applyAlignment="1" applyProtection="1">
      <alignment horizontal="left" vertical="top" wrapText="1"/>
      <protection locked="0"/>
    </xf>
    <xf numFmtId="0" fontId="4" fillId="0" borderId="0" xfId="0" applyFont="1" applyProtection="1"/>
    <xf numFmtId="165" fontId="0" fillId="0" borderId="0" xfId="1" applyNumberFormat="1" applyFont="1" applyProtection="1"/>
    <xf numFmtId="0" fontId="11" fillId="0" borderId="0" xfId="0" applyFont="1" applyProtection="1"/>
    <xf numFmtId="0" fontId="8" fillId="0" borderId="0" xfId="0" applyFont="1" applyAlignment="1" applyProtection="1">
      <alignment horizontal="right"/>
    </xf>
    <xf numFmtId="0" fontId="0" fillId="0" borderId="4" xfId="0" applyBorder="1" applyAlignment="1" applyProtection="1">
      <alignment horizontal="center"/>
    </xf>
    <xf numFmtId="0" fontId="0" fillId="0" borderId="0" xfId="0" applyFont="1" applyProtection="1"/>
    <xf numFmtId="0" fontId="8" fillId="0" borderId="0" xfId="0" applyFont="1" applyAlignment="1" applyProtection="1">
      <alignment horizontal="center"/>
    </xf>
    <xf numFmtId="0" fontId="10" fillId="0" borderId="0" xfId="0" applyFont="1" applyProtection="1"/>
    <xf numFmtId="0" fontId="0" fillId="0" borderId="4" xfId="0" applyBorder="1" applyProtection="1"/>
    <xf numFmtId="0" fontId="20" fillId="0" borderId="4" xfId="0" applyFont="1" applyBorder="1" applyAlignment="1" applyProtection="1">
      <alignment horizontal="center"/>
    </xf>
    <xf numFmtId="42" fontId="1" fillId="3" borderId="8" xfId="4" applyNumberFormat="1" applyBorder="1" applyProtection="1"/>
    <xf numFmtId="0" fontId="0" fillId="0" borderId="5" xfId="0" applyBorder="1" applyProtection="1"/>
    <xf numFmtId="42" fontId="1" fillId="3" borderId="6" xfId="4" applyNumberFormat="1" applyBorder="1" applyProtection="1"/>
    <xf numFmtId="0" fontId="0" fillId="0" borderId="0" xfId="0" applyAlignment="1" applyProtection="1">
      <alignment horizontal="right"/>
    </xf>
    <xf numFmtId="165" fontId="8" fillId="0" borderId="7" xfId="1" applyNumberFormat="1" applyFont="1" applyBorder="1" applyProtection="1"/>
    <xf numFmtId="0" fontId="13" fillId="0" borderId="0" xfId="0" applyFont="1" applyProtection="1"/>
    <xf numFmtId="165" fontId="0" fillId="0" borderId="0" xfId="1" applyNumberFormat="1" applyFont="1" applyBorder="1" applyProtection="1"/>
    <xf numFmtId="0" fontId="8" fillId="0" borderId="0" xfId="0" applyFont="1" applyAlignment="1" applyProtection="1">
      <alignment horizontal="left"/>
    </xf>
    <xf numFmtId="0" fontId="0" fillId="0" borderId="0" xfId="0" applyFont="1" applyAlignment="1" applyProtection="1">
      <alignment horizontal="right"/>
    </xf>
    <xf numFmtId="0" fontId="9" fillId="0" borderId="0" xfId="0" applyFont="1" applyAlignment="1" applyProtection="1">
      <alignment horizontal="center"/>
    </xf>
    <xf numFmtId="0" fontId="16" fillId="2" borderId="1" xfId="2" applyFont="1" applyProtection="1">
      <protection locked="0"/>
    </xf>
    <xf numFmtId="165" fontId="2" fillId="2" borderId="3" xfId="1" applyNumberFormat="1" applyFont="1" applyFill="1" applyBorder="1" applyProtection="1">
      <protection locked="0"/>
    </xf>
    <xf numFmtId="165" fontId="2" fillId="2" borderId="0" xfId="1" applyNumberFormat="1" applyFont="1" applyFill="1" applyBorder="1" applyProtection="1">
      <protection locked="0"/>
    </xf>
    <xf numFmtId="165" fontId="17" fillId="0" borderId="0" xfId="0" applyNumberFormat="1" applyFont="1" applyProtection="1"/>
    <xf numFmtId="0" fontId="25" fillId="6" borderId="0" xfId="0" applyFont="1" applyFill="1" applyProtection="1"/>
    <xf numFmtId="0" fontId="12" fillId="0" borderId="0" xfId="3" applyProtection="1"/>
    <xf numFmtId="0" fontId="18" fillId="0" borderId="0" xfId="0" applyFont="1" applyProtection="1"/>
    <xf numFmtId="165" fontId="0" fillId="0" borderId="0" xfId="0" applyNumberFormat="1" applyProtection="1"/>
    <xf numFmtId="166" fontId="0" fillId="0" borderId="0" xfId="0" applyNumberFormat="1" applyProtection="1"/>
    <xf numFmtId="166" fontId="0" fillId="0" borderId="5" xfId="0" applyNumberFormat="1" applyBorder="1" applyProtection="1"/>
    <xf numFmtId="0" fontId="21" fillId="0" borderId="0" xfId="0" applyFont="1" applyAlignment="1" applyProtection="1">
      <alignment horizontal="right"/>
    </xf>
    <xf numFmtId="165" fontId="17" fillId="0" borderId="7" xfId="0" applyNumberFormat="1" applyFont="1" applyBorder="1" applyProtection="1"/>
    <xf numFmtId="0" fontId="9" fillId="0" borderId="0" xfId="0" applyFont="1" applyAlignment="1" applyProtection="1">
      <alignment horizontal="center"/>
    </xf>
    <xf numFmtId="0" fontId="0" fillId="0" borderId="0" xfId="0" applyAlignment="1" applyProtection="1">
      <alignment horizontal="left" vertical="top" wrapText="1"/>
    </xf>
    <xf numFmtId="0" fontId="19" fillId="0" borderId="0" xfId="0" applyFont="1" applyProtection="1"/>
    <xf numFmtId="0" fontId="4" fillId="0" borderId="0" xfId="0" applyFont="1" applyAlignment="1" applyProtection="1">
      <alignment horizontal="right"/>
    </xf>
    <xf numFmtId="0" fontId="16" fillId="2" borderId="1" xfId="2" applyFont="1" applyProtection="1"/>
    <xf numFmtId="0" fontId="14" fillId="0" borderId="0" xfId="0" applyFont="1" applyProtection="1"/>
    <xf numFmtId="164" fontId="0" fillId="0" borderId="2" xfId="1" applyNumberFormat="1" applyFont="1" applyBorder="1" applyProtection="1"/>
    <xf numFmtId="0" fontId="5" fillId="0" borderId="2" xfId="0" applyFont="1" applyBorder="1" applyAlignment="1" applyProtection="1">
      <alignment horizontal="center" wrapText="1"/>
    </xf>
    <xf numFmtId="0" fontId="22" fillId="0" borderId="0" xfId="0" applyFont="1" applyAlignment="1" applyProtection="1"/>
  </cellXfs>
  <cellStyles count="6">
    <cellStyle name="20% - Accent4" xfId="4" builtinId="42"/>
    <cellStyle name="Currency" xfId="1" builtinId="4"/>
    <cellStyle name="Hyperlink" xfId="3" builtinId="8"/>
    <cellStyle name="Input" xfId="2" builtinId="20"/>
    <cellStyle name="Neutral" xfId="5"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390525</xdr:colOff>
      <xdr:row>0</xdr:row>
      <xdr:rowOff>0</xdr:rowOff>
    </xdr:from>
    <xdr:to>
      <xdr:col>8</xdr:col>
      <xdr:colOff>1800225</xdr:colOff>
      <xdr:row>1</xdr:row>
      <xdr:rowOff>345282</xdr:rowOff>
    </xdr:to>
    <xdr:pic>
      <xdr:nvPicPr>
        <xdr:cNvPr id="3" name="Picture 2">
          <a:extLst>
            <a:ext uri="{FF2B5EF4-FFF2-40B4-BE49-F238E27FC236}">
              <a16:creationId xmlns:a16="http://schemas.microsoft.com/office/drawing/2014/main" id="{4B812DB2-7692-4CBB-AC27-A21CD8C64F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9700" y="0"/>
          <a:ext cx="1409700" cy="7929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quiry@RichardsMortgageGroup.ca"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richardsmortgagegroup.ca/mortgage-financing-guide-for-developing-vacant-land"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richardsmortgagegroup.ca/mortgage-financing-guide-for-developing-vacant-land"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richardsmortgagegroup.ca/mortgage-financing-guide-for-developing-vacant-land"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hyperlink" Target="https://www.richardsmortgagegroup.ca/mortgage-financing-guide-for-developing-vacant-land" TargetMode="External"/><Relationship Id="rId1" Type="http://schemas.openxmlformats.org/officeDocument/2006/relationships/hyperlink" Target="https://www.richardsmortgagegroup.ca/can-i-get-a-mortgage-canada"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richardsmortgagegroup.ca/mortgage-financing-guide-for-developing-vacant-land" TargetMode="External"/><Relationship Id="rId1" Type="http://schemas.openxmlformats.org/officeDocument/2006/relationships/hyperlink" Target="https://www.richardsmortgagegroup.ca/mortgage-financing-guide-for-developing-vacant-land"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ichardsmortgagegroup.ca/mortgage-financing-guide-for-developing-vacant-land" TargetMode="External"/><Relationship Id="rId1" Type="http://schemas.openxmlformats.org/officeDocument/2006/relationships/hyperlink" Target="https://www.richardsmortgagegroup.ca/mortgage-financing-guide-for-developing-vacant-land"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richardsmortgagegroup.ca/mortgage-financing-guide-for-developing-vacant-land" TargetMode="External"/><Relationship Id="rId2" Type="http://schemas.openxmlformats.org/officeDocument/2006/relationships/hyperlink" Target="https://www.richardsmortgagegroup.ca/mortgage-financing-guide-for-developing-vacant-land" TargetMode="External"/><Relationship Id="rId1" Type="http://schemas.openxmlformats.org/officeDocument/2006/relationships/hyperlink" Target="https://www.richardsmortgagegroup.ca/mortgage-financing-guide-for-developing-vacant-land" TargetMode="External"/><Relationship Id="rId5" Type="http://schemas.openxmlformats.org/officeDocument/2006/relationships/printerSettings" Target="../printerSettings/printerSettings3.bin"/><Relationship Id="rId4" Type="http://schemas.openxmlformats.org/officeDocument/2006/relationships/hyperlink" Target="https://www.richardsmortgagegroup.ca/mortgage-financing-guide-for-developing-vacant-land"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richardsmortgagegroup.ca/mortgage-financing-guide-for-developing-vacant-land"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wikihow.com/Drill-a-Well" TargetMode="External"/><Relationship Id="rId1" Type="http://schemas.openxmlformats.org/officeDocument/2006/relationships/hyperlink" Target="https://www.richardsmortgagegroup.ca/mortgage-financing-guide-for-developing-vacant-land"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richardsmortgagegroup.ca/mortgage-financing-guide-for-developing-vacant-l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5125E-E9EE-46CC-92E0-476FE6D4CCCC}">
  <dimension ref="A1:I26"/>
  <sheetViews>
    <sheetView tabSelected="1" workbookViewId="0">
      <selection activeCell="A2" sqref="A1:I2"/>
    </sheetView>
  </sheetViews>
  <sheetFormatPr defaultRowHeight="12.75" x14ac:dyDescent="0.2"/>
  <cols>
    <col min="7" max="7" width="8.42578125" customWidth="1"/>
    <col min="9" max="9" width="27.28515625" customWidth="1"/>
  </cols>
  <sheetData>
    <row r="1" spans="1:9" ht="35.25" customHeight="1" x14ac:dyDescent="0.3">
      <c r="A1" s="9" t="s">
        <v>136</v>
      </c>
    </row>
    <row r="2" spans="1:9" ht="90.75" customHeight="1" x14ac:dyDescent="0.2">
      <c r="A2" s="8" t="s">
        <v>108</v>
      </c>
      <c r="B2" s="8"/>
      <c r="C2" s="8"/>
      <c r="D2" s="8"/>
      <c r="E2" s="8"/>
      <c r="F2" s="8"/>
      <c r="G2" s="8"/>
      <c r="H2" s="8"/>
      <c r="I2" s="8"/>
    </row>
    <row r="4" spans="1:9" x14ac:dyDescent="0.2">
      <c r="A4" s="10" t="s">
        <v>5</v>
      </c>
      <c r="B4" s="11"/>
      <c r="C4" s="11"/>
      <c r="D4" s="11"/>
      <c r="E4" s="11"/>
      <c r="F4" s="11"/>
      <c r="G4" s="11"/>
      <c r="H4" s="11"/>
    </row>
    <row r="6" spans="1:9" ht="28.5" customHeight="1" x14ac:dyDescent="0.2">
      <c r="A6" s="1">
        <v>1</v>
      </c>
      <c r="B6" s="6" t="s">
        <v>113</v>
      </c>
      <c r="C6" s="6"/>
      <c r="D6" s="6"/>
      <c r="E6" s="6"/>
      <c r="F6" s="6"/>
      <c r="G6" s="6"/>
      <c r="H6" s="6"/>
      <c r="I6" s="6"/>
    </row>
    <row r="7" spans="1:9" ht="45.75" customHeight="1" x14ac:dyDescent="0.2">
      <c r="A7" s="1">
        <f>+A6+1</f>
        <v>2</v>
      </c>
      <c r="B7" s="6" t="s">
        <v>7</v>
      </c>
      <c r="C7" s="6"/>
      <c r="D7" s="6"/>
      <c r="E7" s="6"/>
      <c r="F7" s="6"/>
      <c r="G7" s="6"/>
      <c r="H7" s="6"/>
      <c r="I7" s="6"/>
    </row>
    <row r="8" spans="1:9" ht="31.5" customHeight="1" x14ac:dyDescent="0.2">
      <c r="A8" s="1">
        <v>3</v>
      </c>
      <c r="B8" s="6" t="s">
        <v>109</v>
      </c>
      <c r="C8" s="6"/>
      <c r="D8" s="6"/>
      <c r="E8" s="6"/>
      <c r="F8" s="6"/>
      <c r="G8" s="6"/>
      <c r="H8" s="6"/>
      <c r="I8" s="6"/>
    </row>
    <row r="9" spans="1:9" ht="32.25" customHeight="1" x14ac:dyDescent="0.2">
      <c r="A9" s="1">
        <v>4</v>
      </c>
      <c r="B9" s="6" t="s">
        <v>8</v>
      </c>
      <c r="C9" s="6"/>
      <c r="D9" s="6"/>
      <c r="E9" s="6"/>
      <c r="F9" s="6"/>
      <c r="G9" s="6"/>
      <c r="H9" s="6"/>
      <c r="I9" s="6"/>
    </row>
    <row r="10" spans="1:9" ht="43.5" customHeight="1" x14ac:dyDescent="0.2">
      <c r="A10" s="1">
        <v>5</v>
      </c>
      <c r="B10" s="6" t="s">
        <v>111</v>
      </c>
      <c r="C10" s="6"/>
      <c r="D10" s="6"/>
      <c r="E10" s="6"/>
      <c r="F10" s="6"/>
      <c r="G10" s="6"/>
      <c r="H10" s="6"/>
      <c r="I10" s="6"/>
    </row>
    <row r="11" spans="1:9" ht="41.25" customHeight="1" x14ac:dyDescent="0.2">
      <c r="A11" s="1">
        <v>6</v>
      </c>
      <c r="B11" s="6" t="s">
        <v>110</v>
      </c>
      <c r="C11" s="6"/>
      <c r="D11" s="6"/>
      <c r="E11" s="6"/>
      <c r="F11" s="6"/>
      <c r="G11" s="6"/>
      <c r="H11" s="6"/>
      <c r="I11" s="6"/>
    </row>
    <row r="12" spans="1:9" ht="34.5" customHeight="1" x14ac:dyDescent="0.2">
      <c r="A12" s="1">
        <v>7</v>
      </c>
      <c r="B12" s="6" t="s">
        <v>6</v>
      </c>
      <c r="C12" s="6"/>
      <c r="D12" s="6"/>
      <c r="E12" s="6"/>
      <c r="F12" s="6"/>
      <c r="G12" s="6"/>
      <c r="H12" s="6"/>
      <c r="I12" s="6"/>
    </row>
    <row r="14" spans="1:9" ht="27" customHeight="1" x14ac:dyDescent="0.2">
      <c r="A14" s="7" t="s">
        <v>106</v>
      </c>
      <c r="B14" s="7"/>
      <c r="C14" s="7"/>
      <c r="D14" s="7"/>
      <c r="E14" s="7"/>
      <c r="F14" s="7"/>
      <c r="G14" s="7"/>
      <c r="H14" s="7"/>
      <c r="I14" s="7"/>
    </row>
    <row r="16" spans="1:9" x14ac:dyDescent="0.2">
      <c r="A16" s="10" t="s">
        <v>105</v>
      </c>
      <c r="B16" s="11"/>
    </row>
    <row r="17" spans="1:9" ht="15" x14ac:dyDescent="0.25">
      <c r="A17" t="s">
        <v>114</v>
      </c>
      <c r="I17" s="3"/>
    </row>
    <row r="18" spans="1:9" x14ac:dyDescent="0.2">
      <c r="A18" t="s">
        <v>132</v>
      </c>
    </row>
    <row r="19" spans="1:9" x14ac:dyDescent="0.2">
      <c r="A19" t="s">
        <v>133</v>
      </c>
    </row>
    <row r="20" spans="1:9" x14ac:dyDescent="0.2">
      <c r="A20" t="s">
        <v>137</v>
      </c>
    </row>
    <row r="21" spans="1:9" x14ac:dyDescent="0.2">
      <c r="A21" t="s">
        <v>172</v>
      </c>
    </row>
    <row r="22" spans="1:9" x14ac:dyDescent="0.2">
      <c r="A22" t="s">
        <v>134</v>
      </c>
    </row>
    <row r="23" spans="1:9" x14ac:dyDescent="0.2">
      <c r="A23" t="s">
        <v>135</v>
      </c>
      <c r="E23" s="4" t="s">
        <v>103</v>
      </c>
    </row>
    <row r="25" spans="1:9" x14ac:dyDescent="0.2">
      <c r="A25" t="s">
        <v>107</v>
      </c>
    </row>
    <row r="26" spans="1:9" x14ac:dyDescent="0.2">
      <c r="A26" t="s">
        <v>112</v>
      </c>
    </row>
  </sheetData>
  <sheetProtection algorithmName="SHA-512" hashValue="6oFPLwrKiFHb1uftyBySl/bBEQgBRz7OxrSunJ8kCPtOOrj1d3a971PPSNgMh4DODh2GJKoeSkQEVtRhYhlD2Q==" saltValue="RQVhx+t9MiOtoHHmTZu7Qw==" spinCount="100000" sheet="1" objects="1" scenarios="1"/>
  <mergeCells count="9">
    <mergeCell ref="B10:I10"/>
    <mergeCell ref="B11:I11"/>
    <mergeCell ref="B12:I12"/>
    <mergeCell ref="A14:I14"/>
    <mergeCell ref="A2:I2"/>
    <mergeCell ref="B6:I6"/>
    <mergeCell ref="B7:I7"/>
    <mergeCell ref="B8:I8"/>
    <mergeCell ref="B9:I9"/>
  </mergeCells>
  <hyperlinks>
    <hyperlink ref="E23" r:id="rId1" xr:uid="{75CB15E8-D509-447E-9926-891D722EACE3}"/>
  </hyperlinks>
  <pageMargins left="0.7" right="0.7" top="0.75" bottom="0.75" header="0.3" footer="0.3"/>
  <pageSetup orientation="portrait" horizontalDpi="0"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D7A74-862C-443F-A230-BDBF0DF6A605}">
  <dimension ref="A1:F28"/>
  <sheetViews>
    <sheetView workbookViewId="0">
      <selection activeCell="B3" sqref="B3"/>
    </sheetView>
  </sheetViews>
  <sheetFormatPr defaultRowHeight="12.75" x14ac:dyDescent="0.2"/>
  <cols>
    <col min="1" max="1" width="7" style="34" customWidth="1"/>
    <col min="2" max="2" width="39.5703125" style="34" customWidth="1"/>
    <col min="3" max="3" width="27.28515625" style="34" customWidth="1"/>
    <col min="4" max="4" width="13.140625" style="34" customWidth="1"/>
    <col min="5" max="5" width="14.85546875" style="34" customWidth="1"/>
    <col min="6" max="6" width="13.5703125" style="34" customWidth="1"/>
    <col min="7" max="16384" width="9.140625" style="34"/>
  </cols>
  <sheetData>
    <row r="1" spans="1:6" ht="31.5" customHeight="1" x14ac:dyDescent="0.3">
      <c r="A1" s="33" t="str">
        <f>"Category "&amp;'Cost Projection'!A16&amp;": "&amp;'Cost Projection'!B16</f>
        <v>Category 7: Natural Gas / Propane</v>
      </c>
      <c r="C1" s="35"/>
      <c r="D1" s="35"/>
      <c r="E1" s="35"/>
    </row>
    <row r="2" spans="1:6" ht="29.25" customHeight="1" x14ac:dyDescent="0.2">
      <c r="A2" s="36" t="s">
        <v>34</v>
      </c>
      <c r="B2" s="36" t="s">
        <v>3</v>
      </c>
      <c r="C2" s="36" t="s">
        <v>10</v>
      </c>
      <c r="D2" s="37" t="s">
        <v>66</v>
      </c>
      <c r="E2" s="78" t="s">
        <v>9</v>
      </c>
      <c r="F2" s="78" t="s">
        <v>53</v>
      </c>
    </row>
    <row r="3" spans="1:6" ht="20.100000000000001" customHeight="1" x14ac:dyDescent="0.25">
      <c r="A3" s="32">
        <v>1</v>
      </c>
      <c r="B3" s="27" t="s">
        <v>86</v>
      </c>
      <c r="C3" s="27"/>
      <c r="D3" s="27"/>
      <c r="E3" s="28"/>
      <c r="F3" s="77">
        <f>+E3*1.05</f>
        <v>0</v>
      </c>
    </row>
    <row r="4" spans="1:6" ht="20.100000000000001" customHeight="1" x14ac:dyDescent="0.25">
      <c r="A4" s="32">
        <f>+A3+1</f>
        <v>2</v>
      </c>
      <c r="B4" s="27"/>
      <c r="C4" s="27"/>
      <c r="D4" s="27"/>
      <c r="E4" s="28"/>
      <c r="F4" s="77">
        <f>+E4*1.05</f>
        <v>0</v>
      </c>
    </row>
    <row r="5" spans="1:6" ht="20.100000000000001" customHeight="1" x14ac:dyDescent="0.25">
      <c r="A5" s="32">
        <f t="shared" ref="A5:A17" si="0">+A4+1</f>
        <v>3</v>
      </c>
      <c r="B5" s="27" t="s">
        <v>87</v>
      </c>
      <c r="C5" s="27" t="s">
        <v>88</v>
      </c>
      <c r="D5" s="27"/>
      <c r="E5" s="28"/>
      <c r="F5" s="77">
        <f t="shared" ref="F5:F17" si="1">+E5*1.05</f>
        <v>0</v>
      </c>
    </row>
    <row r="6" spans="1:6" ht="20.100000000000001" customHeight="1" x14ac:dyDescent="0.25">
      <c r="A6" s="32">
        <f t="shared" si="0"/>
        <v>4</v>
      </c>
      <c r="B6" s="27"/>
      <c r="C6" s="27"/>
      <c r="D6" s="27"/>
      <c r="E6" s="28"/>
      <c r="F6" s="77">
        <f t="shared" si="1"/>
        <v>0</v>
      </c>
    </row>
    <row r="7" spans="1:6" ht="20.100000000000001" customHeight="1" x14ac:dyDescent="0.25">
      <c r="A7" s="32">
        <f t="shared" si="0"/>
        <v>5</v>
      </c>
      <c r="B7" s="27" t="s">
        <v>81</v>
      </c>
      <c r="C7" s="27"/>
      <c r="D7" s="27"/>
      <c r="E7" s="28"/>
      <c r="F7" s="77">
        <f t="shared" si="1"/>
        <v>0</v>
      </c>
    </row>
    <row r="8" spans="1:6" ht="20.100000000000001" customHeight="1" x14ac:dyDescent="0.25">
      <c r="A8" s="32">
        <f t="shared" si="0"/>
        <v>6</v>
      </c>
      <c r="B8" s="27"/>
      <c r="C8" s="27"/>
      <c r="D8" s="27"/>
      <c r="E8" s="28"/>
      <c r="F8" s="77">
        <f t="shared" si="1"/>
        <v>0</v>
      </c>
    </row>
    <row r="9" spans="1:6" ht="20.100000000000001" customHeight="1" x14ac:dyDescent="0.25">
      <c r="A9" s="32">
        <f t="shared" si="0"/>
        <v>7</v>
      </c>
      <c r="B9" s="27" t="s">
        <v>90</v>
      </c>
      <c r="C9" s="27"/>
      <c r="D9" s="27"/>
      <c r="E9" s="28"/>
      <c r="F9" s="77">
        <f t="shared" si="1"/>
        <v>0</v>
      </c>
    </row>
    <row r="10" spans="1:6" ht="20.100000000000001" customHeight="1" x14ac:dyDescent="0.25">
      <c r="A10" s="32">
        <f t="shared" si="0"/>
        <v>8</v>
      </c>
      <c r="B10" s="27"/>
      <c r="C10" s="27"/>
      <c r="D10" s="27"/>
      <c r="E10" s="28"/>
      <c r="F10" s="77">
        <f t="shared" si="1"/>
        <v>0</v>
      </c>
    </row>
    <row r="11" spans="1:6" ht="20.100000000000001" customHeight="1" x14ac:dyDescent="0.25">
      <c r="A11" s="32">
        <f t="shared" si="0"/>
        <v>9</v>
      </c>
      <c r="B11" s="27"/>
      <c r="C11" s="27"/>
      <c r="D11" s="27"/>
      <c r="E11" s="28"/>
      <c r="F11" s="77">
        <f t="shared" si="1"/>
        <v>0</v>
      </c>
    </row>
    <row r="12" spans="1:6" ht="20.100000000000001" customHeight="1" x14ac:dyDescent="0.25">
      <c r="A12" s="32">
        <f t="shared" si="0"/>
        <v>10</v>
      </c>
      <c r="B12" s="27"/>
      <c r="C12" s="27"/>
      <c r="D12" s="27"/>
      <c r="E12" s="28"/>
      <c r="F12" s="77">
        <f t="shared" si="1"/>
        <v>0</v>
      </c>
    </row>
    <row r="13" spans="1:6" ht="20.100000000000001" customHeight="1" x14ac:dyDescent="0.25">
      <c r="A13" s="32">
        <f t="shared" si="0"/>
        <v>11</v>
      </c>
      <c r="B13" s="27"/>
      <c r="C13" s="27"/>
      <c r="D13" s="27"/>
      <c r="E13" s="28"/>
      <c r="F13" s="77">
        <f t="shared" si="1"/>
        <v>0</v>
      </c>
    </row>
    <row r="14" spans="1:6" ht="20.100000000000001" customHeight="1" x14ac:dyDescent="0.25">
      <c r="A14" s="32">
        <f t="shared" si="0"/>
        <v>12</v>
      </c>
      <c r="B14" s="27"/>
      <c r="C14" s="27"/>
      <c r="D14" s="27"/>
      <c r="E14" s="28"/>
      <c r="F14" s="77">
        <f t="shared" si="1"/>
        <v>0</v>
      </c>
    </row>
    <row r="15" spans="1:6" ht="20.100000000000001" customHeight="1" x14ac:dyDescent="0.25">
      <c r="A15" s="32">
        <f t="shared" si="0"/>
        <v>13</v>
      </c>
      <c r="B15" s="27"/>
      <c r="C15" s="27"/>
      <c r="D15" s="27"/>
      <c r="E15" s="28"/>
      <c r="F15" s="77">
        <f t="shared" si="1"/>
        <v>0</v>
      </c>
    </row>
    <row r="16" spans="1:6" ht="20.100000000000001" customHeight="1" x14ac:dyDescent="0.25">
      <c r="A16" s="32">
        <f t="shared" si="0"/>
        <v>14</v>
      </c>
      <c r="B16" s="27"/>
      <c r="C16" s="27"/>
      <c r="D16" s="27"/>
      <c r="E16" s="28"/>
      <c r="F16" s="77">
        <f t="shared" si="1"/>
        <v>0</v>
      </c>
    </row>
    <row r="17" spans="1:6" ht="20.100000000000001" customHeight="1" x14ac:dyDescent="0.25">
      <c r="A17" s="32">
        <f t="shared" si="0"/>
        <v>15</v>
      </c>
      <c r="B17" s="27"/>
      <c r="C17" s="27"/>
      <c r="D17" s="27"/>
      <c r="E17" s="28"/>
      <c r="F17" s="77">
        <f t="shared" si="1"/>
        <v>0</v>
      </c>
    </row>
    <row r="18" spans="1:6" ht="20.100000000000001" customHeight="1" x14ac:dyDescent="0.35">
      <c r="A18" s="29"/>
      <c r="B18" s="29"/>
      <c r="C18" s="30"/>
      <c r="D18" s="29" t="s">
        <v>4</v>
      </c>
      <c r="E18" s="31">
        <f>SUM(E3:E17)</f>
        <v>0</v>
      </c>
      <c r="F18" s="31">
        <f>SUM(F3:F17)</f>
        <v>0</v>
      </c>
    </row>
    <row r="20" spans="1:6" x14ac:dyDescent="0.2">
      <c r="A20" s="76" t="s">
        <v>58</v>
      </c>
    </row>
    <row r="21" spans="1:6" x14ac:dyDescent="0.2">
      <c r="A21" s="76"/>
    </row>
    <row r="22" spans="1:6" x14ac:dyDescent="0.2">
      <c r="A22" s="76" t="s">
        <v>80</v>
      </c>
    </row>
    <row r="23" spans="1:6" ht="35.25" customHeight="1" x14ac:dyDescent="0.2">
      <c r="A23" s="38"/>
      <c r="B23" s="38"/>
      <c r="C23" s="38"/>
      <c r="D23" s="38"/>
      <c r="E23" s="38"/>
      <c r="F23" s="38"/>
    </row>
    <row r="24" spans="1:6" x14ac:dyDescent="0.2">
      <c r="A24" s="76"/>
    </row>
    <row r="25" spans="1:6" x14ac:dyDescent="0.2">
      <c r="A25" s="63" t="s">
        <v>39</v>
      </c>
      <c r="B25" s="64" t="s">
        <v>85</v>
      </c>
    </row>
    <row r="28" spans="1:6" x14ac:dyDescent="0.2">
      <c r="B28" s="64"/>
    </row>
  </sheetData>
  <sheetProtection algorithmName="SHA-512" hashValue="Yqg3B8GVl0gxyxHOpOCF4yby8zCSWjxw6spwdebBDGhY1ZlMmb0FAL18efFKsRG2NW6SmjX0BDa0Waz5tS+WRg==" saltValue="Ix7XiMc8hDJe8f9oH9x0Vg==" spinCount="100000" sheet="1" objects="1" scenarios="1"/>
  <mergeCells count="1">
    <mergeCell ref="A23:F23"/>
  </mergeCells>
  <hyperlinks>
    <hyperlink ref="B25" r:id="rId1" location="step7" xr:uid="{D1E0A942-A840-490F-B245-F676E13F411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A823D-93AB-488A-BC56-62A7C7F91B8B}">
  <dimension ref="A1:F28"/>
  <sheetViews>
    <sheetView workbookViewId="0">
      <selection activeCell="B3" sqref="B3"/>
    </sheetView>
  </sheetViews>
  <sheetFormatPr defaultRowHeight="12.75" x14ac:dyDescent="0.2"/>
  <cols>
    <col min="1" max="1" width="7" style="34" customWidth="1"/>
    <col min="2" max="2" width="39.5703125" style="34" customWidth="1"/>
    <col min="3" max="3" width="27.28515625" style="34" customWidth="1"/>
    <col min="4" max="4" width="13.140625" style="34" customWidth="1"/>
    <col min="5" max="5" width="14.85546875" style="34" customWidth="1"/>
    <col min="6" max="6" width="13.5703125" style="34" customWidth="1"/>
    <col min="7" max="16384" width="9.140625" style="34"/>
  </cols>
  <sheetData>
    <row r="1" spans="1:6" ht="31.5" customHeight="1" x14ac:dyDescent="0.3">
      <c r="A1" s="33" t="str">
        <f>"Category "&amp;'Cost Projection'!A17&amp;": "&amp;'Cost Projection'!B17</f>
        <v>Category 8: Septic / Sewer</v>
      </c>
      <c r="C1" s="35"/>
      <c r="D1" s="35"/>
      <c r="E1" s="35"/>
    </row>
    <row r="2" spans="1:6" ht="29.25" customHeight="1" x14ac:dyDescent="0.2">
      <c r="A2" s="36" t="s">
        <v>34</v>
      </c>
      <c r="B2" s="36" t="s">
        <v>3</v>
      </c>
      <c r="C2" s="36" t="s">
        <v>10</v>
      </c>
      <c r="D2" s="37" t="s">
        <v>66</v>
      </c>
      <c r="E2" s="78" t="s">
        <v>9</v>
      </c>
      <c r="F2" s="78" t="s">
        <v>53</v>
      </c>
    </row>
    <row r="3" spans="1:6" ht="20.100000000000001" customHeight="1" x14ac:dyDescent="0.25">
      <c r="A3" s="32">
        <v>1</v>
      </c>
      <c r="B3" s="27" t="s">
        <v>93</v>
      </c>
      <c r="C3" s="27"/>
      <c r="D3" s="27"/>
      <c r="E3" s="28"/>
      <c r="F3" s="77">
        <f>+E3*1.05</f>
        <v>0</v>
      </c>
    </row>
    <row r="4" spans="1:6" ht="20.100000000000001" customHeight="1" x14ac:dyDescent="0.25">
      <c r="A4" s="32">
        <f>+A3+1</f>
        <v>2</v>
      </c>
      <c r="B4" s="27"/>
      <c r="C4" s="27"/>
      <c r="D4" s="27"/>
      <c r="E4" s="28"/>
      <c r="F4" s="77">
        <f>+E4*1.05</f>
        <v>0</v>
      </c>
    </row>
    <row r="5" spans="1:6" ht="20.100000000000001" customHeight="1" x14ac:dyDescent="0.25">
      <c r="A5" s="32">
        <f t="shared" ref="A5:A17" si="0">+A4+1</f>
        <v>3</v>
      </c>
      <c r="B5" s="27" t="s">
        <v>92</v>
      </c>
      <c r="C5" s="27" t="s">
        <v>88</v>
      </c>
      <c r="D5" s="27"/>
      <c r="E5" s="28"/>
      <c r="F5" s="77">
        <f t="shared" ref="F5:F17" si="1">+E5*1.05</f>
        <v>0</v>
      </c>
    </row>
    <row r="6" spans="1:6" ht="20.100000000000001" customHeight="1" x14ac:dyDescent="0.25">
      <c r="A6" s="32">
        <f t="shared" si="0"/>
        <v>4</v>
      </c>
      <c r="B6" s="27"/>
      <c r="C6" s="27"/>
      <c r="D6" s="27"/>
      <c r="E6" s="28"/>
      <c r="F6" s="77">
        <f t="shared" si="1"/>
        <v>0</v>
      </c>
    </row>
    <row r="7" spans="1:6" ht="20.100000000000001" customHeight="1" x14ac:dyDescent="0.25">
      <c r="A7" s="32">
        <f t="shared" si="0"/>
        <v>5</v>
      </c>
      <c r="B7" s="27" t="s">
        <v>81</v>
      </c>
      <c r="C7" s="27"/>
      <c r="D7" s="27"/>
      <c r="E7" s="28"/>
      <c r="F7" s="77">
        <f t="shared" si="1"/>
        <v>0</v>
      </c>
    </row>
    <row r="8" spans="1:6" ht="20.100000000000001" customHeight="1" x14ac:dyDescent="0.25">
      <c r="A8" s="32">
        <f t="shared" si="0"/>
        <v>6</v>
      </c>
      <c r="B8" s="27"/>
      <c r="C8" s="27"/>
      <c r="D8" s="27"/>
      <c r="E8" s="28"/>
      <c r="F8" s="77">
        <f t="shared" si="1"/>
        <v>0</v>
      </c>
    </row>
    <row r="9" spans="1:6" ht="20.100000000000001" customHeight="1" x14ac:dyDescent="0.25">
      <c r="A9" s="32">
        <f t="shared" si="0"/>
        <v>7</v>
      </c>
      <c r="B9" s="27" t="s">
        <v>90</v>
      </c>
      <c r="C9" s="27"/>
      <c r="D9" s="27"/>
      <c r="E9" s="28"/>
      <c r="F9" s="77">
        <f t="shared" si="1"/>
        <v>0</v>
      </c>
    </row>
    <row r="10" spans="1:6" ht="20.100000000000001" customHeight="1" x14ac:dyDescent="0.25">
      <c r="A10" s="32">
        <f t="shared" si="0"/>
        <v>8</v>
      </c>
      <c r="B10" s="27"/>
      <c r="C10" s="27"/>
      <c r="D10" s="27"/>
      <c r="E10" s="28"/>
      <c r="F10" s="77">
        <f t="shared" si="1"/>
        <v>0</v>
      </c>
    </row>
    <row r="11" spans="1:6" ht="20.100000000000001" customHeight="1" x14ac:dyDescent="0.25">
      <c r="A11" s="32">
        <f t="shared" si="0"/>
        <v>9</v>
      </c>
      <c r="B11" s="27"/>
      <c r="C11" s="27"/>
      <c r="D11" s="27"/>
      <c r="E11" s="28"/>
      <c r="F11" s="77">
        <f t="shared" si="1"/>
        <v>0</v>
      </c>
    </row>
    <row r="12" spans="1:6" ht="20.100000000000001" customHeight="1" x14ac:dyDescent="0.25">
      <c r="A12" s="32">
        <f t="shared" si="0"/>
        <v>10</v>
      </c>
      <c r="B12" s="27"/>
      <c r="C12" s="27"/>
      <c r="D12" s="27"/>
      <c r="E12" s="28"/>
      <c r="F12" s="77">
        <f t="shared" si="1"/>
        <v>0</v>
      </c>
    </row>
    <row r="13" spans="1:6" ht="20.100000000000001" customHeight="1" x14ac:dyDescent="0.25">
      <c r="A13" s="32">
        <f t="shared" si="0"/>
        <v>11</v>
      </c>
      <c r="B13" s="27"/>
      <c r="C13" s="27"/>
      <c r="D13" s="27"/>
      <c r="E13" s="28"/>
      <c r="F13" s="77">
        <f t="shared" si="1"/>
        <v>0</v>
      </c>
    </row>
    <row r="14" spans="1:6" ht="20.100000000000001" customHeight="1" x14ac:dyDescent="0.25">
      <c r="A14" s="32">
        <f t="shared" si="0"/>
        <v>12</v>
      </c>
      <c r="B14" s="27"/>
      <c r="C14" s="27"/>
      <c r="D14" s="27"/>
      <c r="E14" s="28"/>
      <c r="F14" s="77">
        <f t="shared" si="1"/>
        <v>0</v>
      </c>
    </row>
    <row r="15" spans="1:6" ht="20.100000000000001" customHeight="1" x14ac:dyDescent="0.25">
      <c r="A15" s="32">
        <f t="shared" si="0"/>
        <v>13</v>
      </c>
      <c r="B15" s="27"/>
      <c r="C15" s="27"/>
      <c r="D15" s="27"/>
      <c r="E15" s="28"/>
      <c r="F15" s="77">
        <f t="shared" si="1"/>
        <v>0</v>
      </c>
    </row>
    <row r="16" spans="1:6" ht="20.100000000000001" customHeight="1" x14ac:dyDescent="0.25">
      <c r="A16" s="32">
        <f t="shared" si="0"/>
        <v>14</v>
      </c>
      <c r="B16" s="27"/>
      <c r="C16" s="27"/>
      <c r="D16" s="27"/>
      <c r="E16" s="28"/>
      <c r="F16" s="77">
        <f t="shared" si="1"/>
        <v>0</v>
      </c>
    </row>
    <row r="17" spans="1:6" ht="20.100000000000001" customHeight="1" x14ac:dyDescent="0.25">
      <c r="A17" s="32">
        <f t="shared" si="0"/>
        <v>15</v>
      </c>
      <c r="B17" s="27"/>
      <c r="C17" s="27"/>
      <c r="D17" s="27"/>
      <c r="E17" s="28"/>
      <c r="F17" s="77">
        <f t="shared" si="1"/>
        <v>0</v>
      </c>
    </row>
    <row r="18" spans="1:6" ht="20.100000000000001" customHeight="1" x14ac:dyDescent="0.35">
      <c r="A18" s="29"/>
      <c r="B18" s="29"/>
      <c r="C18" s="30"/>
      <c r="D18" s="29" t="s">
        <v>4</v>
      </c>
      <c r="E18" s="31">
        <f>SUM(E3:E17)</f>
        <v>0</v>
      </c>
      <c r="F18" s="31">
        <f>SUM(F3:F17)</f>
        <v>0</v>
      </c>
    </row>
    <row r="20" spans="1:6" x14ac:dyDescent="0.2">
      <c r="A20" s="76" t="s">
        <v>58</v>
      </c>
    </row>
    <row r="21" spans="1:6" x14ac:dyDescent="0.2">
      <c r="A21" s="76"/>
    </row>
    <row r="22" spans="1:6" x14ac:dyDescent="0.2">
      <c r="A22" s="76" t="s">
        <v>80</v>
      </c>
    </row>
    <row r="23" spans="1:6" ht="35.25" customHeight="1" x14ac:dyDescent="0.2">
      <c r="A23" s="38"/>
      <c r="B23" s="38"/>
      <c r="C23" s="38"/>
      <c r="D23" s="38"/>
      <c r="E23" s="38"/>
      <c r="F23" s="38"/>
    </row>
    <row r="24" spans="1:6" x14ac:dyDescent="0.2">
      <c r="A24" s="76"/>
    </row>
    <row r="25" spans="1:6" x14ac:dyDescent="0.2">
      <c r="A25" s="63" t="s">
        <v>39</v>
      </c>
      <c r="B25" s="64" t="s">
        <v>91</v>
      </c>
    </row>
    <row r="28" spans="1:6" x14ac:dyDescent="0.2">
      <c r="B28" s="64"/>
    </row>
  </sheetData>
  <sheetProtection algorithmName="SHA-512" hashValue="vvwURP0LWv+l+JnSc0w/uPdWYbetJmgcSUO01DKzwfed6GGY2usZ96Yw839rMtpf4p1fZ6NYoerc1vw/WlwO6Q==" saltValue="BNbET2oMUT3zlnpllQZ0qQ==" spinCount="100000" sheet="1" objects="1" scenarios="1"/>
  <mergeCells count="1">
    <mergeCell ref="A23:F23"/>
  </mergeCells>
  <hyperlinks>
    <hyperlink ref="B25" r:id="rId1" location="step9" xr:uid="{F4136998-583D-4E92-B8D3-273BED0E9C5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108F8-5015-4DA0-999E-96FCFC50DDDC}">
  <dimension ref="A1:F28"/>
  <sheetViews>
    <sheetView workbookViewId="0">
      <selection activeCell="B3" sqref="B3"/>
    </sheetView>
  </sheetViews>
  <sheetFormatPr defaultRowHeight="12.75" x14ac:dyDescent="0.2"/>
  <cols>
    <col min="1" max="1" width="7" style="34" customWidth="1"/>
    <col min="2" max="2" width="39.5703125" style="34" customWidth="1"/>
    <col min="3" max="3" width="27.28515625" style="34" customWidth="1"/>
    <col min="4" max="4" width="13.140625" style="34" customWidth="1"/>
    <col min="5" max="5" width="14.85546875" style="34" customWidth="1"/>
    <col min="6" max="6" width="13.5703125" style="34" customWidth="1"/>
    <col min="7" max="16384" width="9.140625" style="34"/>
  </cols>
  <sheetData>
    <row r="1" spans="1:6" ht="31.5" customHeight="1" x14ac:dyDescent="0.3">
      <c r="A1" s="33" t="str">
        <f>"Category "&amp;'Cost Projection'!A18&amp;": "&amp;'Cost Projection'!B18</f>
        <v>Category 9: Garage</v>
      </c>
      <c r="C1" s="35"/>
      <c r="D1" s="35"/>
      <c r="E1" s="35"/>
    </row>
    <row r="2" spans="1:6" ht="29.25" customHeight="1" x14ac:dyDescent="0.2">
      <c r="A2" s="36" t="s">
        <v>34</v>
      </c>
      <c r="B2" s="36" t="s">
        <v>3</v>
      </c>
      <c r="C2" s="36" t="s">
        <v>10</v>
      </c>
      <c r="D2" s="37" t="s">
        <v>66</v>
      </c>
      <c r="E2" s="78" t="s">
        <v>9</v>
      </c>
      <c r="F2" s="78" t="s">
        <v>53</v>
      </c>
    </row>
    <row r="3" spans="1:6" ht="20.100000000000001" customHeight="1" x14ac:dyDescent="0.25">
      <c r="A3" s="32">
        <v>1</v>
      </c>
      <c r="B3" s="27" t="s">
        <v>95</v>
      </c>
      <c r="C3" s="27"/>
      <c r="D3" s="27"/>
      <c r="E3" s="28"/>
      <c r="F3" s="77">
        <f>+E3*1.05</f>
        <v>0</v>
      </c>
    </row>
    <row r="4" spans="1:6" ht="20.100000000000001" customHeight="1" x14ac:dyDescent="0.25">
      <c r="A4" s="32">
        <f>+A3+1</f>
        <v>2</v>
      </c>
      <c r="B4" s="27"/>
      <c r="C4" s="27"/>
      <c r="D4" s="27"/>
      <c r="E4" s="28"/>
      <c r="F4" s="77">
        <f>+E4*1.05</f>
        <v>0</v>
      </c>
    </row>
    <row r="5" spans="1:6" ht="20.100000000000001" customHeight="1" x14ac:dyDescent="0.25">
      <c r="A5" s="32">
        <f t="shared" ref="A5:A17" si="0">+A4+1</f>
        <v>3</v>
      </c>
      <c r="B5" s="27" t="s">
        <v>96</v>
      </c>
      <c r="C5" s="27"/>
      <c r="D5" s="27"/>
      <c r="E5" s="28"/>
      <c r="F5" s="77">
        <f t="shared" ref="F5:F17" si="1">+E5*1.05</f>
        <v>0</v>
      </c>
    </row>
    <row r="6" spans="1:6" ht="20.100000000000001" customHeight="1" x14ac:dyDescent="0.25">
      <c r="A6" s="32">
        <f t="shared" si="0"/>
        <v>4</v>
      </c>
      <c r="B6" s="27"/>
      <c r="C6" s="27"/>
      <c r="D6" s="27"/>
      <c r="E6" s="28"/>
      <c r="F6" s="77">
        <f t="shared" si="1"/>
        <v>0</v>
      </c>
    </row>
    <row r="7" spans="1:6" ht="20.100000000000001" customHeight="1" x14ac:dyDescent="0.25">
      <c r="A7" s="32">
        <f t="shared" si="0"/>
        <v>5</v>
      </c>
      <c r="B7" s="27" t="s">
        <v>48</v>
      </c>
      <c r="C7" s="27" t="s">
        <v>88</v>
      </c>
      <c r="D7" s="27"/>
      <c r="E7" s="28"/>
      <c r="F7" s="77">
        <f t="shared" si="1"/>
        <v>0</v>
      </c>
    </row>
    <row r="8" spans="1:6" ht="20.100000000000001" customHeight="1" x14ac:dyDescent="0.25">
      <c r="A8" s="32">
        <f t="shared" si="0"/>
        <v>6</v>
      </c>
      <c r="B8" s="27"/>
      <c r="C8" s="27"/>
      <c r="D8" s="27"/>
      <c r="E8" s="28"/>
      <c r="F8" s="77">
        <f t="shared" si="1"/>
        <v>0</v>
      </c>
    </row>
    <row r="9" spans="1:6" ht="20.100000000000001" customHeight="1" x14ac:dyDescent="0.25">
      <c r="A9" s="32">
        <f t="shared" si="0"/>
        <v>7</v>
      </c>
      <c r="B9" s="27"/>
      <c r="C9" s="27"/>
      <c r="D9" s="27"/>
      <c r="E9" s="28"/>
      <c r="F9" s="77">
        <f t="shared" si="1"/>
        <v>0</v>
      </c>
    </row>
    <row r="10" spans="1:6" ht="20.100000000000001" customHeight="1" x14ac:dyDescent="0.25">
      <c r="A10" s="32">
        <f t="shared" si="0"/>
        <v>8</v>
      </c>
      <c r="B10" s="27"/>
      <c r="C10" s="27"/>
      <c r="D10" s="27"/>
      <c r="E10" s="28"/>
      <c r="F10" s="77">
        <f t="shared" si="1"/>
        <v>0</v>
      </c>
    </row>
    <row r="11" spans="1:6" ht="20.100000000000001" customHeight="1" x14ac:dyDescent="0.25">
      <c r="A11" s="32">
        <f t="shared" si="0"/>
        <v>9</v>
      </c>
      <c r="B11" s="27"/>
      <c r="C11" s="27"/>
      <c r="D11" s="27"/>
      <c r="E11" s="28"/>
      <c r="F11" s="77">
        <f t="shared" si="1"/>
        <v>0</v>
      </c>
    </row>
    <row r="12" spans="1:6" ht="20.100000000000001" customHeight="1" x14ac:dyDescent="0.25">
      <c r="A12" s="32">
        <f t="shared" si="0"/>
        <v>10</v>
      </c>
      <c r="B12" s="27"/>
      <c r="C12" s="27"/>
      <c r="D12" s="27"/>
      <c r="E12" s="28"/>
      <c r="F12" s="77">
        <f t="shared" si="1"/>
        <v>0</v>
      </c>
    </row>
    <row r="13" spans="1:6" ht="20.100000000000001" customHeight="1" x14ac:dyDescent="0.25">
      <c r="A13" s="32">
        <f t="shared" si="0"/>
        <v>11</v>
      </c>
      <c r="B13" s="27"/>
      <c r="C13" s="27"/>
      <c r="D13" s="27"/>
      <c r="E13" s="28"/>
      <c r="F13" s="77">
        <f t="shared" si="1"/>
        <v>0</v>
      </c>
    </row>
    <row r="14" spans="1:6" ht="20.100000000000001" customHeight="1" x14ac:dyDescent="0.25">
      <c r="A14" s="32">
        <f t="shared" si="0"/>
        <v>12</v>
      </c>
      <c r="B14" s="27"/>
      <c r="C14" s="27"/>
      <c r="D14" s="27"/>
      <c r="E14" s="28"/>
      <c r="F14" s="77">
        <f t="shared" si="1"/>
        <v>0</v>
      </c>
    </row>
    <row r="15" spans="1:6" ht="20.100000000000001" customHeight="1" x14ac:dyDescent="0.25">
      <c r="A15" s="32">
        <f t="shared" si="0"/>
        <v>13</v>
      </c>
      <c r="B15" s="27"/>
      <c r="C15" s="27"/>
      <c r="D15" s="27"/>
      <c r="E15" s="28"/>
      <c r="F15" s="77">
        <f t="shared" si="1"/>
        <v>0</v>
      </c>
    </row>
    <row r="16" spans="1:6" ht="20.100000000000001" customHeight="1" x14ac:dyDescent="0.25">
      <c r="A16" s="32">
        <f t="shared" si="0"/>
        <v>14</v>
      </c>
      <c r="B16" s="27"/>
      <c r="C16" s="27"/>
      <c r="D16" s="27"/>
      <c r="E16" s="28"/>
      <c r="F16" s="77">
        <f t="shared" si="1"/>
        <v>0</v>
      </c>
    </row>
    <row r="17" spans="1:6" ht="20.100000000000001" customHeight="1" x14ac:dyDescent="0.25">
      <c r="A17" s="32">
        <f t="shared" si="0"/>
        <v>15</v>
      </c>
      <c r="B17" s="27"/>
      <c r="C17" s="27"/>
      <c r="D17" s="27"/>
      <c r="E17" s="28"/>
      <c r="F17" s="77">
        <f t="shared" si="1"/>
        <v>0</v>
      </c>
    </row>
    <row r="18" spans="1:6" ht="20.100000000000001" customHeight="1" x14ac:dyDescent="0.35">
      <c r="A18" s="29"/>
      <c r="B18" s="29"/>
      <c r="C18" s="30"/>
      <c r="D18" s="29" t="s">
        <v>4</v>
      </c>
      <c r="E18" s="31">
        <f>SUM(E3:E17)</f>
        <v>0</v>
      </c>
      <c r="F18" s="31">
        <f>SUM(F3:F17)</f>
        <v>0</v>
      </c>
    </row>
    <row r="20" spans="1:6" x14ac:dyDescent="0.2">
      <c r="A20" s="76" t="s">
        <v>58</v>
      </c>
    </row>
    <row r="21" spans="1:6" x14ac:dyDescent="0.2">
      <c r="A21" s="76"/>
    </row>
    <row r="22" spans="1:6" x14ac:dyDescent="0.2">
      <c r="A22" s="76" t="s">
        <v>80</v>
      </c>
    </row>
    <row r="23" spans="1:6" ht="35.25" customHeight="1" x14ac:dyDescent="0.2">
      <c r="A23" s="38"/>
      <c r="B23" s="38"/>
      <c r="C23" s="38"/>
      <c r="D23" s="38"/>
      <c r="E23" s="38"/>
      <c r="F23" s="38"/>
    </row>
    <row r="24" spans="1:6" x14ac:dyDescent="0.2">
      <c r="A24" s="76"/>
    </row>
    <row r="25" spans="1:6" x14ac:dyDescent="0.2">
      <c r="A25" s="63" t="s">
        <v>39</v>
      </c>
      <c r="B25" s="64" t="s">
        <v>94</v>
      </c>
    </row>
    <row r="28" spans="1:6" x14ac:dyDescent="0.2">
      <c r="B28" s="64"/>
    </row>
  </sheetData>
  <sheetProtection algorithmName="SHA-512" hashValue="Wdbq5AbZ7VT92Z/FIZgSzv2k+2N/QS1bY+vEsi2XqUxd6UcLvArDk+MiqZlvwQ5MoN6EtmtOtqnpg2fQmr/v5g==" saltValue="9hZtdIQLP0EYr31BnNvb5A==" spinCount="100000" sheet="1" objects="1" scenarios="1"/>
  <mergeCells count="1">
    <mergeCell ref="A23:F23"/>
  </mergeCells>
  <hyperlinks>
    <hyperlink ref="B25" r:id="rId1" location="step10" xr:uid="{F8F9CF0B-5A72-42B3-8D4B-D2D7510D693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178CF-0759-4CF3-996A-B887A74D2587}">
  <dimension ref="A1:F28"/>
  <sheetViews>
    <sheetView workbookViewId="0">
      <selection activeCell="B3" sqref="B3"/>
    </sheetView>
  </sheetViews>
  <sheetFormatPr defaultRowHeight="12.75" x14ac:dyDescent="0.2"/>
  <cols>
    <col min="1" max="1" width="7" style="34" customWidth="1"/>
    <col min="2" max="2" width="39.5703125" style="34" customWidth="1"/>
    <col min="3" max="3" width="27.28515625" style="34" customWidth="1"/>
    <col min="4" max="4" width="13.140625" style="34" customWidth="1"/>
    <col min="5" max="5" width="14.85546875" style="34" customWidth="1"/>
    <col min="6" max="6" width="13.5703125" style="34" customWidth="1"/>
    <col min="7" max="16384" width="9.140625" style="34"/>
  </cols>
  <sheetData>
    <row r="1" spans="1:6" ht="31.5" customHeight="1" x14ac:dyDescent="0.3">
      <c r="A1" s="33" t="str">
        <f>"Category "&amp;'Cost Projection'!A19&amp;": "&amp;'Cost Projection'!B19</f>
        <v>Category 10: Extras</v>
      </c>
      <c r="C1" s="35"/>
      <c r="D1" s="35"/>
      <c r="E1" s="35"/>
    </row>
    <row r="2" spans="1:6" ht="29.25" customHeight="1" x14ac:dyDescent="0.2">
      <c r="A2" s="36" t="s">
        <v>34</v>
      </c>
      <c r="B2" s="36" t="s">
        <v>3</v>
      </c>
      <c r="C2" s="36" t="s">
        <v>10</v>
      </c>
      <c r="D2" s="37" t="s">
        <v>66</v>
      </c>
      <c r="E2" s="78" t="s">
        <v>9</v>
      </c>
      <c r="F2" s="78" t="s">
        <v>53</v>
      </c>
    </row>
    <row r="3" spans="1:6" ht="20.100000000000001" customHeight="1" x14ac:dyDescent="0.25">
      <c r="A3" s="32">
        <v>1</v>
      </c>
      <c r="B3" s="27"/>
      <c r="C3" s="27"/>
      <c r="D3" s="27"/>
      <c r="E3" s="28"/>
      <c r="F3" s="77">
        <f>+E3*1.05</f>
        <v>0</v>
      </c>
    </row>
    <row r="4" spans="1:6" ht="20.100000000000001" customHeight="1" x14ac:dyDescent="0.25">
      <c r="A4" s="32">
        <f>+A3+1</f>
        <v>2</v>
      </c>
      <c r="B4" s="27"/>
      <c r="C4" s="27"/>
      <c r="D4" s="27"/>
      <c r="E4" s="28"/>
      <c r="F4" s="77">
        <f>+E4*1.05</f>
        <v>0</v>
      </c>
    </row>
    <row r="5" spans="1:6" ht="20.100000000000001" customHeight="1" x14ac:dyDescent="0.25">
      <c r="A5" s="32">
        <f t="shared" ref="A5:A17" si="0">+A4+1</f>
        <v>3</v>
      </c>
      <c r="B5" s="27"/>
      <c r="C5" s="27"/>
      <c r="D5" s="27"/>
      <c r="E5" s="28"/>
      <c r="F5" s="77">
        <f t="shared" ref="F5:F17" si="1">+E5*1.05</f>
        <v>0</v>
      </c>
    </row>
    <row r="6" spans="1:6" ht="20.100000000000001" customHeight="1" x14ac:dyDescent="0.25">
      <c r="A6" s="32">
        <f t="shared" si="0"/>
        <v>4</v>
      </c>
      <c r="B6" s="27"/>
      <c r="C6" s="27"/>
      <c r="D6" s="27"/>
      <c r="E6" s="28"/>
      <c r="F6" s="77">
        <f t="shared" si="1"/>
        <v>0</v>
      </c>
    </row>
    <row r="7" spans="1:6" ht="20.100000000000001" customHeight="1" x14ac:dyDescent="0.25">
      <c r="A7" s="32">
        <f t="shared" si="0"/>
        <v>5</v>
      </c>
      <c r="B7" s="27"/>
      <c r="C7" s="27"/>
      <c r="D7" s="27"/>
      <c r="E7" s="28"/>
      <c r="F7" s="77">
        <f t="shared" si="1"/>
        <v>0</v>
      </c>
    </row>
    <row r="8" spans="1:6" ht="20.100000000000001" customHeight="1" x14ac:dyDescent="0.25">
      <c r="A8" s="32">
        <f t="shared" si="0"/>
        <v>6</v>
      </c>
      <c r="B8" s="27"/>
      <c r="C8" s="27"/>
      <c r="D8" s="27"/>
      <c r="E8" s="28"/>
      <c r="F8" s="77">
        <f t="shared" si="1"/>
        <v>0</v>
      </c>
    </row>
    <row r="9" spans="1:6" ht="20.100000000000001" customHeight="1" x14ac:dyDescent="0.25">
      <c r="A9" s="32">
        <f t="shared" si="0"/>
        <v>7</v>
      </c>
      <c r="B9" s="27"/>
      <c r="C9" s="27"/>
      <c r="D9" s="27"/>
      <c r="E9" s="28"/>
      <c r="F9" s="77">
        <f t="shared" si="1"/>
        <v>0</v>
      </c>
    </row>
    <row r="10" spans="1:6" ht="20.100000000000001" customHeight="1" x14ac:dyDescent="0.25">
      <c r="A10" s="32">
        <f t="shared" si="0"/>
        <v>8</v>
      </c>
      <c r="B10" s="27"/>
      <c r="C10" s="27"/>
      <c r="D10" s="27"/>
      <c r="E10" s="28"/>
      <c r="F10" s="77">
        <f t="shared" si="1"/>
        <v>0</v>
      </c>
    </row>
    <row r="11" spans="1:6" ht="20.100000000000001" customHeight="1" x14ac:dyDescent="0.25">
      <c r="A11" s="32">
        <f t="shared" si="0"/>
        <v>9</v>
      </c>
      <c r="B11" s="27"/>
      <c r="C11" s="27"/>
      <c r="D11" s="27"/>
      <c r="E11" s="28"/>
      <c r="F11" s="77">
        <f t="shared" si="1"/>
        <v>0</v>
      </c>
    </row>
    <row r="12" spans="1:6" ht="20.100000000000001" customHeight="1" x14ac:dyDescent="0.25">
      <c r="A12" s="32">
        <f t="shared" si="0"/>
        <v>10</v>
      </c>
      <c r="B12" s="27"/>
      <c r="C12" s="27"/>
      <c r="D12" s="27"/>
      <c r="E12" s="28"/>
      <c r="F12" s="77">
        <f t="shared" si="1"/>
        <v>0</v>
      </c>
    </row>
    <row r="13" spans="1:6" ht="20.100000000000001" customHeight="1" x14ac:dyDescent="0.25">
      <c r="A13" s="32">
        <f t="shared" si="0"/>
        <v>11</v>
      </c>
      <c r="B13" s="27"/>
      <c r="C13" s="27"/>
      <c r="D13" s="27"/>
      <c r="E13" s="28"/>
      <c r="F13" s="77">
        <f t="shared" si="1"/>
        <v>0</v>
      </c>
    </row>
    <row r="14" spans="1:6" ht="20.100000000000001" customHeight="1" x14ac:dyDescent="0.25">
      <c r="A14" s="32">
        <f t="shared" si="0"/>
        <v>12</v>
      </c>
      <c r="B14" s="27"/>
      <c r="C14" s="27"/>
      <c r="D14" s="27"/>
      <c r="E14" s="28"/>
      <c r="F14" s="77">
        <f t="shared" si="1"/>
        <v>0</v>
      </c>
    </row>
    <row r="15" spans="1:6" ht="20.100000000000001" customHeight="1" x14ac:dyDescent="0.25">
      <c r="A15" s="32">
        <f t="shared" si="0"/>
        <v>13</v>
      </c>
      <c r="B15" s="27"/>
      <c r="C15" s="27"/>
      <c r="D15" s="27"/>
      <c r="E15" s="28"/>
      <c r="F15" s="77">
        <f t="shared" si="1"/>
        <v>0</v>
      </c>
    </row>
    <row r="16" spans="1:6" ht="20.100000000000001" customHeight="1" x14ac:dyDescent="0.25">
      <c r="A16" s="32">
        <f t="shared" si="0"/>
        <v>14</v>
      </c>
      <c r="B16" s="27"/>
      <c r="C16" s="27"/>
      <c r="D16" s="27"/>
      <c r="E16" s="28"/>
      <c r="F16" s="77">
        <f t="shared" si="1"/>
        <v>0</v>
      </c>
    </row>
    <row r="17" spans="1:6" ht="20.100000000000001" customHeight="1" x14ac:dyDescent="0.25">
      <c r="A17" s="32">
        <f t="shared" si="0"/>
        <v>15</v>
      </c>
      <c r="B17" s="27"/>
      <c r="C17" s="27"/>
      <c r="D17" s="27"/>
      <c r="E17" s="28"/>
      <c r="F17" s="77">
        <f t="shared" si="1"/>
        <v>0</v>
      </c>
    </row>
    <row r="18" spans="1:6" ht="20.100000000000001" customHeight="1" x14ac:dyDescent="0.35">
      <c r="A18" s="29"/>
      <c r="B18" s="29"/>
      <c r="C18" s="30"/>
      <c r="D18" s="29" t="s">
        <v>4</v>
      </c>
      <c r="E18" s="31">
        <f>SUM(E3:E17)</f>
        <v>0</v>
      </c>
      <c r="F18" s="31">
        <f>SUM(F3:F17)</f>
        <v>0</v>
      </c>
    </row>
    <row r="20" spans="1:6" x14ac:dyDescent="0.2">
      <c r="A20" s="76" t="s">
        <v>58</v>
      </c>
    </row>
    <row r="21" spans="1:6" x14ac:dyDescent="0.2">
      <c r="A21" s="76"/>
    </row>
    <row r="22" spans="1:6" x14ac:dyDescent="0.2">
      <c r="A22" s="76" t="s">
        <v>80</v>
      </c>
    </row>
    <row r="23" spans="1:6" ht="35.25" customHeight="1" x14ac:dyDescent="0.2">
      <c r="A23" s="38"/>
      <c r="B23" s="38"/>
      <c r="C23" s="38"/>
      <c r="D23" s="38"/>
      <c r="E23" s="38"/>
      <c r="F23" s="38"/>
    </row>
    <row r="24" spans="1:6" x14ac:dyDescent="0.2">
      <c r="A24" s="76"/>
    </row>
    <row r="25" spans="1:6" x14ac:dyDescent="0.2">
      <c r="A25" s="63" t="s">
        <v>39</v>
      </c>
      <c r="B25" s="34" t="s">
        <v>97</v>
      </c>
    </row>
    <row r="28" spans="1:6" x14ac:dyDescent="0.2">
      <c r="B28" s="64"/>
    </row>
  </sheetData>
  <sheetProtection algorithmName="SHA-512" hashValue="6HGOQPFTbyVUtY6xqhNslxCe0mPOneRWDN6kyHN7UaTfcubdj7m2WYa0FkWBywiiS7uB2nBohzyXzmuqBAXyeA==" saltValue="kQtyDvfndhS3zvgyx3SA3Q==" spinCount="100000" sheet="1" objects="1" scenarios="1"/>
  <mergeCells count="1">
    <mergeCell ref="A23:F2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C03A8-528E-484D-AA22-EA4F14660523}">
  <sheetPr>
    <pageSetUpPr fitToPage="1"/>
  </sheetPr>
  <dimension ref="A1:E43"/>
  <sheetViews>
    <sheetView workbookViewId="0"/>
  </sheetViews>
  <sheetFormatPr defaultRowHeight="15" customHeight="1" x14ac:dyDescent="0.2"/>
  <cols>
    <col min="1" max="1" width="13.28515625" customWidth="1"/>
    <col min="2" max="2" width="36.7109375" customWidth="1"/>
    <col min="4" max="4" width="13.85546875" bestFit="1" customWidth="1"/>
    <col min="5" max="5" width="37.28515625" customWidth="1"/>
  </cols>
  <sheetData>
    <row r="1" spans="1:5" ht="39.75" customHeight="1" x14ac:dyDescent="0.4">
      <c r="A1" s="12" t="s">
        <v>138</v>
      </c>
      <c r="D1" s="13" t="s">
        <v>139</v>
      </c>
      <c r="E1" s="13"/>
    </row>
    <row r="3" spans="1:5" ht="15" customHeight="1" x14ac:dyDescent="0.2">
      <c r="A3" s="5" t="s">
        <v>140</v>
      </c>
      <c r="D3" s="5" t="s">
        <v>141</v>
      </c>
      <c r="E3" s="14" t="s">
        <v>142</v>
      </c>
    </row>
    <row r="4" spans="1:5" ht="15" customHeight="1" x14ac:dyDescent="0.25">
      <c r="A4" s="15" t="s">
        <v>143</v>
      </c>
      <c r="B4" s="15" t="s">
        <v>144</v>
      </c>
      <c r="D4" s="15" t="s">
        <v>145</v>
      </c>
      <c r="E4" s="16"/>
    </row>
    <row r="5" spans="1:5" ht="15" customHeight="1" x14ac:dyDescent="0.25">
      <c r="A5" s="15" t="s">
        <v>146</v>
      </c>
      <c r="B5" s="15" t="s">
        <v>147</v>
      </c>
      <c r="D5" s="15" t="s">
        <v>148</v>
      </c>
      <c r="E5" s="16"/>
    </row>
    <row r="6" spans="1:5" ht="15" customHeight="1" x14ac:dyDescent="0.25">
      <c r="A6" s="15" t="s">
        <v>149</v>
      </c>
      <c r="B6" s="15" t="s">
        <v>150</v>
      </c>
      <c r="D6" s="15" t="s">
        <v>151</v>
      </c>
      <c r="E6" s="16"/>
    </row>
    <row r="7" spans="1:5" ht="15" customHeight="1" x14ac:dyDescent="0.25">
      <c r="A7" s="15" t="s">
        <v>152</v>
      </c>
      <c r="B7" s="15" t="s">
        <v>150</v>
      </c>
      <c r="D7" s="15" t="s">
        <v>153</v>
      </c>
      <c r="E7" s="16"/>
    </row>
    <row r="8" spans="1:5" ht="15" customHeight="1" x14ac:dyDescent="0.25">
      <c r="A8" s="15" t="s">
        <v>154</v>
      </c>
      <c r="B8" s="15" t="s">
        <v>155</v>
      </c>
      <c r="D8" s="15" t="s">
        <v>156</v>
      </c>
      <c r="E8" s="16"/>
    </row>
    <row r="9" spans="1:5" ht="15" customHeight="1" x14ac:dyDescent="0.2">
      <c r="D9" s="15"/>
    </row>
    <row r="11" spans="1:5" ht="15" customHeight="1" x14ac:dyDescent="0.2">
      <c r="A11" s="17" t="s">
        <v>157</v>
      </c>
      <c r="B11" s="18"/>
      <c r="C11" s="18"/>
      <c r="D11" s="18"/>
      <c r="E11" s="19"/>
    </row>
    <row r="12" spans="1:5" ht="15" customHeight="1" x14ac:dyDescent="0.2">
      <c r="A12" s="20"/>
      <c r="B12" s="2"/>
      <c r="C12" s="2"/>
      <c r="D12" s="2"/>
      <c r="E12" s="21"/>
    </row>
    <row r="13" spans="1:5" ht="15" customHeight="1" x14ac:dyDescent="0.2">
      <c r="A13" s="20"/>
      <c r="B13" s="2"/>
      <c r="C13" s="2"/>
      <c r="D13" s="2"/>
      <c r="E13" s="21"/>
    </row>
    <row r="14" spans="1:5" ht="15" customHeight="1" x14ac:dyDescent="0.2">
      <c r="A14" s="20"/>
      <c r="B14" s="2"/>
      <c r="C14" s="2"/>
      <c r="D14" s="2"/>
      <c r="E14" s="21"/>
    </row>
    <row r="15" spans="1:5" ht="15" customHeight="1" x14ac:dyDescent="0.2">
      <c r="A15" s="20"/>
      <c r="B15" s="2"/>
      <c r="C15" s="2"/>
      <c r="D15" s="2"/>
      <c r="E15" s="21"/>
    </row>
    <row r="16" spans="1:5" ht="15" customHeight="1" x14ac:dyDescent="0.2">
      <c r="A16" s="20"/>
      <c r="B16" s="2"/>
      <c r="C16" s="2"/>
      <c r="D16" s="2"/>
      <c r="E16" s="21"/>
    </row>
    <row r="18" spans="1:5" ht="15" customHeight="1" x14ac:dyDescent="0.2">
      <c r="A18" s="17" t="s">
        <v>158</v>
      </c>
      <c r="B18" s="18"/>
      <c r="C18" s="18"/>
      <c r="D18" s="18"/>
      <c r="E18" s="19"/>
    </row>
    <row r="19" spans="1:5" ht="15" customHeight="1" x14ac:dyDescent="0.2">
      <c r="A19" s="20"/>
      <c r="B19" s="2"/>
      <c r="C19" s="2"/>
      <c r="D19" s="21"/>
      <c r="E19" s="22" t="s">
        <v>159</v>
      </c>
    </row>
    <row r="20" spans="1:5" ht="15" customHeight="1" x14ac:dyDescent="0.2">
      <c r="A20" s="20"/>
      <c r="B20" s="2"/>
      <c r="C20" s="2"/>
      <c r="D20" s="21"/>
      <c r="E20" s="22" t="s">
        <v>159</v>
      </c>
    </row>
    <row r="21" spans="1:5" ht="15" customHeight="1" x14ac:dyDescent="0.2">
      <c r="A21" s="20"/>
      <c r="B21" s="2"/>
      <c r="C21" s="2"/>
      <c r="D21" s="21"/>
      <c r="E21" s="22" t="s">
        <v>159</v>
      </c>
    </row>
    <row r="22" spans="1:5" ht="15" customHeight="1" x14ac:dyDescent="0.2">
      <c r="A22" s="20"/>
      <c r="B22" s="2"/>
      <c r="C22" s="2"/>
      <c r="D22" s="21"/>
      <c r="E22" s="22" t="s">
        <v>159</v>
      </c>
    </row>
    <row r="23" spans="1:5" ht="15" customHeight="1" x14ac:dyDescent="0.2">
      <c r="A23" s="20"/>
      <c r="B23" s="2"/>
      <c r="C23" s="2"/>
      <c r="D23" s="21"/>
      <c r="E23" s="22" t="s">
        <v>159</v>
      </c>
    </row>
    <row r="24" spans="1:5" ht="15" customHeight="1" x14ac:dyDescent="0.2">
      <c r="A24" s="20"/>
      <c r="B24" s="2"/>
      <c r="C24" s="2"/>
      <c r="D24" s="21"/>
      <c r="E24" s="22" t="s">
        <v>159</v>
      </c>
    </row>
    <row r="25" spans="1:5" ht="15" customHeight="1" x14ac:dyDescent="0.2">
      <c r="A25" s="20"/>
      <c r="B25" s="2"/>
      <c r="C25" s="2"/>
      <c r="D25" s="21"/>
      <c r="E25" s="22" t="s">
        <v>159</v>
      </c>
    </row>
    <row r="26" spans="1:5" ht="15" customHeight="1" x14ac:dyDescent="0.2">
      <c r="A26" s="20"/>
      <c r="B26" s="2"/>
      <c r="C26" s="2"/>
      <c r="D26" s="21"/>
      <c r="E26" s="22" t="s">
        <v>159</v>
      </c>
    </row>
    <row r="27" spans="1:5" ht="15" customHeight="1" x14ac:dyDescent="0.2">
      <c r="A27" s="20"/>
      <c r="B27" s="2"/>
      <c r="C27" s="2"/>
      <c r="D27" s="21"/>
      <c r="E27" s="22" t="s">
        <v>159</v>
      </c>
    </row>
    <row r="28" spans="1:5" ht="15" customHeight="1" x14ac:dyDescent="0.2">
      <c r="D28" s="23" t="s">
        <v>160</v>
      </c>
      <c r="E28" s="22" t="s">
        <v>159</v>
      </c>
    </row>
    <row r="29" spans="1:5" ht="15" customHeight="1" x14ac:dyDescent="0.2">
      <c r="A29" s="15" t="s">
        <v>161</v>
      </c>
      <c r="D29" s="23" t="s">
        <v>162</v>
      </c>
      <c r="E29" s="22" t="s">
        <v>159</v>
      </c>
    </row>
    <row r="30" spans="1:5" ht="15" customHeight="1" thickBot="1" x14ac:dyDescent="0.25">
      <c r="A30" s="15" t="s">
        <v>163</v>
      </c>
      <c r="D30" s="23" t="s">
        <v>164</v>
      </c>
      <c r="E30" s="24"/>
    </row>
    <row r="31" spans="1:5" ht="15" customHeight="1" thickTop="1" x14ac:dyDescent="0.2"/>
    <row r="32" spans="1:5" ht="15" customHeight="1" x14ac:dyDescent="0.2">
      <c r="A32" s="17" t="s">
        <v>165</v>
      </c>
      <c r="B32" s="18"/>
      <c r="C32" s="18"/>
      <c r="D32" s="18"/>
      <c r="E32" s="19"/>
    </row>
    <row r="33" spans="1:5" ht="15" customHeight="1" x14ac:dyDescent="0.2">
      <c r="A33" s="25" t="s">
        <v>166</v>
      </c>
      <c r="B33" s="2"/>
      <c r="C33" s="2"/>
      <c r="D33" s="2"/>
      <c r="E33" s="26" t="s">
        <v>167</v>
      </c>
    </row>
    <row r="34" spans="1:5" ht="15" customHeight="1" x14ac:dyDescent="0.2">
      <c r="A34" s="25" t="s">
        <v>168</v>
      </c>
      <c r="B34" s="2"/>
      <c r="C34" s="2"/>
      <c r="D34" s="2"/>
      <c r="E34" s="26" t="s">
        <v>167</v>
      </c>
    </row>
    <row r="35" spans="1:5" ht="15" customHeight="1" x14ac:dyDescent="0.2">
      <c r="A35" s="25" t="s">
        <v>168</v>
      </c>
      <c r="B35" s="2"/>
      <c r="C35" s="2"/>
      <c r="D35" s="2"/>
      <c r="E35" s="26" t="s">
        <v>167</v>
      </c>
    </row>
    <row r="36" spans="1:5" ht="15" customHeight="1" x14ac:dyDescent="0.2">
      <c r="A36" s="25" t="s">
        <v>169</v>
      </c>
      <c r="B36" s="2"/>
      <c r="C36" s="2"/>
      <c r="D36" s="2"/>
      <c r="E36" s="26" t="s">
        <v>167</v>
      </c>
    </row>
    <row r="37" spans="1:5" ht="15" customHeight="1" x14ac:dyDescent="0.2">
      <c r="A37" s="25" t="s">
        <v>170</v>
      </c>
      <c r="B37" s="2"/>
      <c r="C37" s="2"/>
      <c r="D37" s="2"/>
      <c r="E37" s="21"/>
    </row>
    <row r="38" spans="1:5" ht="15" customHeight="1" x14ac:dyDescent="0.2">
      <c r="A38" s="20"/>
      <c r="B38" s="2"/>
      <c r="C38" s="2"/>
      <c r="D38" s="2"/>
      <c r="E38" s="21"/>
    </row>
    <row r="40" spans="1:5" ht="15" customHeight="1" x14ac:dyDescent="0.2">
      <c r="A40" s="17" t="s">
        <v>171</v>
      </c>
      <c r="B40" s="18"/>
      <c r="C40" s="18"/>
      <c r="D40" s="18"/>
      <c r="E40" s="19"/>
    </row>
    <row r="41" spans="1:5" ht="15" customHeight="1" x14ac:dyDescent="0.2">
      <c r="A41" s="20"/>
      <c r="B41" s="2"/>
      <c r="C41" s="2"/>
      <c r="D41" s="2"/>
      <c r="E41" s="21"/>
    </row>
    <row r="42" spans="1:5" ht="15" customHeight="1" x14ac:dyDescent="0.2">
      <c r="A42" s="20"/>
      <c r="B42" s="2"/>
      <c r="C42" s="2"/>
      <c r="D42" s="2"/>
      <c r="E42" s="21"/>
    </row>
    <row r="43" spans="1:5" ht="15" customHeight="1" x14ac:dyDescent="0.2">
      <c r="A43" s="20"/>
      <c r="B43" s="2"/>
      <c r="C43" s="2"/>
      <c r="D43" s="2"/>
      <c r="E43" s="21"/>
    </row>
  </sheetData>
  <pageMargins left="0.25" right="0.25" top="0.75" bottom="0.75" header="0.3" footer="0.3"/>
  <pageSetup scale="94"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650BE-224D-4A0D-AEEF-C9509E6D8ABE}">
  <dimension ref="A1:D33"/>
  <sheetViews>
    <sheetView workbookViewId="0">
      <selection activeCell="C10" sqref="C10"/>
    </sheetView>
  </sheetViews>
  <sheetFormatPr defaultRowHeight="12.75" x14ac:dyDescent="0.2"/>
  <cols>
    <col min="1" max="1" width="12.5703125" style="34" customWidth="1"/>
    <col min="2" max="2" width="68.5703125" style="34" customWidth="1"/>
    <col min="3" max="3" width="13.7109375" style="34" customWidth="1"/>
    <col min="4" max="16384" width="9.140625" style="34"/>
  </cols>
  <sheetData>
    <row r="1" spans="1:3" ht="20.25" x14ac:dyDescent="0.3">
      <c r="B1" s="58" t="s">
        <v>2</v>
      </c>
    </row>
    <row r="3" spans="1:3" ht="15" x14ac:dyDescent="0.25">
      <c r="A3" s="52" t="s">
        <v>24</v>
      </c>
      <c r="B3" s="27"/>
    </row>
    <row r="4" spans="1:3" ht="15" x14ac:dyDescent="0.25">
      <c r="A4" s="57" t="s">
        <v>1</v>
      </c>
      <c r="B4" s="27"/>
    </row>
    <row r="5" spans="1:3" ht="15" x14ac:dyDescent="0.25">
      <c r="A5" s="57" t="s">
        <v>20</v>
      </c>
      <c r="B5" s="27"/>
    </row>
    <row r="6" spans="1:3" x14ac:dyDescent="0.2">
      <c r="A6" s="44"/>
    </row>
    <row r="7" spans="1:3" x14ac:dyDescent="0.2">
      <c r="B7" s="45" t="s">
        <v>16</v>
      </c>
    </row>
    <row r="9" spans="1:3" x14ac:dyDescent="0.2">
      <c r="A9" s="46" t="s">
        <v>0</v>
      </c>
      <c r="B9" s="47"/>
      <c r="C9" s="48" t="s">
        <v>104</v>
      </c>
    </row>
    <row r="10" spans="1:3" ht="15" x14ac:dyDescent="0.25">
      <c r="A10" s="39">
        <v>1</v>
      </c>
      <c r="B10" s="47" t="s">
        <v>14</v>
      </c>
      <c r="C10" s="49">
        <f>+'1-Acquire Lot'!E18</f>
        <v>0</v>
      </c>
    </row>
    <row r="11" spans="1:3" ht="15" x14ac:dyDescent="0.25">
      <c r="A11" s="39">
        <f>+A10+1</f>
        <v>2</v>
      </c>
      <c r="B11" s="50" t="s">
        <v>15</v>
      </c>
      <c r="C11" s="51">
        <f>+'2-Prepare Lot'!F18</f>
        <v>0</v>
      </c>
    </row>
    <row r="12" spans="1:3" ht="15" x14ac:dyDescent="0.25">
      <c r="A12" s="39">
        <f t="shared" ref="A12:A19" si="0">+A11+1</f>
        <v>3</v>
      </c>
      <c r="B12" s="50" t="s">
        <v>17</v>
      </c>
      <c r="C12" s="51">
        <f>+'3-Home Package'!F18</f>
        <v>3.1500000000000004</v>
      </c>
    </row>
    <row r="13" spans="1:3" ht="15" x14ac:dyDescent="0.25">
      <c r="A13" s="39">
        <f t="shared" si="0"/>
        <v>4</v>
      </c>
      <c r="B13" s="50" t="s">
        <v>19</v>
      </c>
      <c r="C13" s="51">
        <f>+'4-Foundation'!F18</f>
        <v>0</v>
      </c>
    </row>
    <row r="14" spans="1:3" ht="15" x14ac:dyDescent="0.25">
      <c r="A14" s="39">
        <f t="shared" si="0"/>
        <v>5</v>
      </c>
      <c r="B14" s="50" t="s">
        <v>83</v>
      </c>
      <c r="C14" s="51">
        <f>+'5-Water'!F18</f>
        <v>0</v>
      </c>
    </row>
    <row r="15" spans="1:3" ht="15" x14ac:dyDescent="0.25">
      <c r="A15" s="39">
        <f t="shared" si="0"/>
        <v>6</v>
      </c>
      <c r="B15" s="50" t="s">
        <v>84</v>
      </c>
      <c r="C15" s="51">
        <f>+'6-Power'!F18</f>
        <v>0</v>
      </c>
    </row>
    <row r="16" spans="1:3" ht="15" x14ac:dyDescent="0.25">
      <c r="A16" s="39">
        <f t="shared" si="0"/>
        <v>7</v>
      </c>
      <c r="B16" s="50" t="s">
        <v>82</v>
      </c>
      <c r="C16" s="51">
        <f>+'7-Gas'!F18</f>
        <v>0</v>
      </c>
    </row>
    <row r="17" spans="1:4" ht="15" x14ac:dyDescent="0.25">
      <c r="A17" s="39">
        <f t="shared" si="0"/>
        <v>8</v>
      </c>
      <c r="B17" s="50" t="s">
        <v>11</v>
      </c>
      <c r="C17" s="51">
        <f>+'8-Septic'!F18</f>
        <v>0</v>
      </c>
    </row>
    <row r="18" spans="1:4" ht="15" x14ac:dyDescent="0.25">
      <c r="A18" s="39">
        <f t="shared" si="0"/>
        <v>9</v>
      </c>
      <c r="B18" s="50" t="s">
        <v>12</v>
      </c>
      <c r="C18" s="51">
        <f>+'9-Garage'!F18</f>
        <v>0</v>
      </c>
    </row>
    <row r="19" spans="1:4" ht="15" x14ac:dyDescent="0.25">
      <c r="A19" s="39">
        <f t="shared" si="0"/>
        <v>10</v>
      </c>
      <c r="B19" s="50" t="s">
        <v>13</v>
      </c>
      <c r="C19" s="51">
        <f>+'10-Extras'!F18</f>
        <v>0</v>
      </c>
    </row>
    <row r="20" spans="1:4" x14ac:dyDescent="0.2">
      <c r="A20" s="39"/>
      <c r="C20" s="40"/>
    </row>
    <row r="21" spans="1:4" x14ac:dyDescent="0.2">
      <c r="A21" s="39"/>
      <c r="B21" s="52" t="s">
        <v>18</v>
      </c>
      <c r="C21" s="40">
        <f>SUM(C10:C19)</f>
        <v>3.1500000000000004</v>
      </c>
    </row>
    <row r="22" spans="1:4" x14ac:dyDescent="0.2">
      <c r="A22" s="39"/>
      <c r="B22" s="52" t="s">
        <v>22</v>
      </c>
      <c r="C22" s="40">
        <f>0.1*C21</f>
        <v>0.31500000000000006</v>
      </c>
    </row>
    <row r="23" spans="1:4" ht="13.5" thickBot="1" x14ac:dyDescent="0.25">
      <c r="A23" s="39"/>
      <c r="B23" s="52" t="s">
        <v>21</v>
      </c>
      <c r="C23" s="53">
        <f>SUM(C21:C22)</f>
        <v>3.4650000000000003</v>
      </c>
      <c r="D23" s="54" t="str">
        <f>IF(C23&gt;'Establish Budget'!H11,"Over budget!","")</f>
        <v/>
      </c>
    </row>
    <row r="24" spans="1:4" ht="13.5" thickTop="1" x14ac:dyDescent="0.2">
      <c r="A24" s="39"/>
      <c r="B24" s="52"/>
      <c r="C24" s="55"/>
    </row>
    <row r="25" spans="1:4" x14ac:dyDescent="0.2">
      <c r="A25" s="39"/>
      <c r="B25" s="56" t="s">
        <v>23</v>
      </c>
      <c r="C25" s="40"/>
    </row>
    <row r="26" spans="1:4" ht="72.75" customHeight="1" x14ac:dyDescent="0.2">
      <c r="A26" s="39"/>
      <c r="B26" s="38"/>
      <c r="C26" s="38"/>
    </row>
    <row r="27" spans="1:4" x14ac:dyDescent="0.2">
      <c r="A27" s="39"/>
      <c r="C27" s="40"/>
    </row>
    <row r="28" spans="1:4" x14ac:dyDescent="0.2">
      <c r="A28" s="39"/>
      <c r="B28" s="41" t="s">
        <v>25</v>
      </c>
      <c r="C28" s="40"/>
    </row>
    <row r="29" spans="1:4" x14ac:dyDescent="0.2">
      <c r="A29" s="39"/>
      <c r="C29" s="40"/>
    </row>
    <row r="30" spans="1:4" x14ac:dyDescent="0.2">
      <c r="A30" s="42" t="s">
        <v>99</v>
      </c>
      <c r="B30" s="43"/>
      <c r="C30" s="43"/>
    </row>
    <row r="31" spans="1:4" ht="27.75" customHeight="1" x14ac:dyDescent="0.2">
      <c r="A31" s="42" t="s">
        <v>99</v>
      </c>
      <c r="B31" s="43"/>
      <c r="C31" s="43"/>
    </row>
    <row r="32" spans="1:4" x14ac:dyDescent="0.2">
      <c r="B32" s="34" t="s">
        <v>26</v>
      </c>
      <c r="C32" s="40"/>
    </row>
    <row r="33" spans="3:3" x14ac:dyDescent="0.2">
      <c r="C33" s="40"/>
    </row>
  </sheetData>
  <sheetProtection algorithmName="SHA-512" hashValue="JyDuBABVm9taDxYDNy1JAC4eZlQQ7PKxu+Ov1dcl56UjSEmWDTtY7sB/kCalsoerw1LOUTlEvRaENbD8fZiRGQ==" saltValue="66EsVR46WqT+0JxHc9TmMA==" spinCount="100000" sheet="1" objects="1" scenarios="1"/>
  <mergeCells count="3">
    <mergeCell ref="B26:C26"/>
    <mergeCell ref="B30:C30"/>
    <mergeCell ref="B31:C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1BA90-C4D4-48FF-9472-FBFA760868F6}">
  <dimension ref="A1:I27"/>
  <sheetViews>
    <sheetView workbookViewId="0">
      <selection activeCell="H6" sqref="H6"/>
    </sheetView>
  </sheetViews>
  <sheetFormatPr defaultRowHeight="12.75" x14ac:dyDescent="0.2"/>
  <cols>
    <col min="1" max="1" width="4.42578125" style="34" customWidth="1"/>
    <col min="2" max="2" width="13.7109375" style="34" customWidth="1"/>
    <col min="3" max="6" width="9.140625" style="34"/>
    <col min="7" max="7" width="11.5703125" style="34" customWidth="1"/>
    <col min="8" max="8" width="13.5703125" style="34" customWidth="1"/>
    <col min="9" max="16384" width="9.140625" style="34"/>
  </cols>
  <sheetData>
    <row r="1" spans="1:9" ht="20.25" x14ac:dyDescent="0.3">
      <c r="A1" s="71" t="s">
        <v>126</v>
      </c>
      <c r="B1" s="71"/>
      <c r="C1" s="71"/>
      <c r="D1" s="71"/>
      <c r="E1" s="71"/>
      <c r="F1" s="71"/>
      <c r="G1" s="71"/>
      <c r="H1" s="71"/>
    </row>
    <row r="3" spans="1:9" ht="69.75" customHeight="1" x14ac:dyDescent="0.2">
      <c r="A3" s="72" t="s">
        <v>125</v>
      </c>
      <c r="B3" s="72"/>
      <c r="C3" s="72"/>
      <c r="D3" s="72"/>
      <c r="E3" s="72"/>
      <c r="F3" s="72"/>
      <c r="G3" s="72"/>
      <c r="H3" s="72"/>
    </row>
    <row r="4" spans="1:9" ht="15" x14ac:dyDescent="0.25">
      <c r="B4" s="73"/>
      <c r="G4" s="74" t="s">
        <v>119</v>
      </c>
      <c r="H4" s="75" t="s">
        <v>102</v>
      </c>
    </row>
    <row r="6" spans="1:9" ht="15" x14ac:dyDescent="0.25">
      <c r="G6" s="52" t="s">
        <v>27</v>
      </c>
      <c r="H6" s="60">
        <v>400000</v>
      </c>
      <c r="I6" s="34" t="s">
        <v>115</v>
      </c>
    </row>
    <row r="7" spans="1:9" ht="15" x14ac:dyDescent="0.25">
      <c r="G7" s="52" t="s">
        <v>127</v>
      </c>
      <c r="H7" s="60">
        <v>0</v>
      </c>
      <c r="I7" s="54" t="str">
        <f>IF(H7/H6&lt;0.08,"must be at least 8% for this program","")</f>
        <v>must be at least 8% for this program</v>
      </c>
    </row>
    <row r="8" spans="1:9" x14ac:dyDescent="0.2">
      <c r="G8" s="52" t="s">
        <v>128</v>
      </c>
      <c r="H8" s="66">
        <f>H7+H6</f>
        <v>400000</v>
      </c>
    </row>
    <row r="9" spans="1:9" x14ac:dyDescent="0.2">
      <c r="G9" s="52" t="s">
        <v>118</v>
      </c>
      <c r="H9" s="67">
        <f>-0.1*H8</f>
        <v>-40000</v>
      </c>
    </row>
    <row r="10" spans="1:9" x14ac:dyDescent="0.2">
      <c r="G10" s="52" t="s">
        <v>130</v>
      </c>
      <c r="H10" s="68">
        <f>SUM(H8:H9)</f>
        <v>360000</v>
      </c>
    </row>
    <row r="11" spans="1:9" ht="16.5" thickBot="1" x14ac:dyDescent="0.3">
      <c r="G11" s="69" t="s">
        <v>129</v>
      </c>
      <c r="H11" s="70">
        <f>ROUNDUP(+H10/5000,1)*5000</f>
        <v>360000</v>
      </c>
    </row>
    <row r="12" spans="1:9" ht="13.5" thickTop="1" x14ac:dyDescent="0.2">
      <c r="G12" s="52"/>
    </row>
    <row r="13" spans="1:9" ht="15.75" x14ac:dyDescent="0.25">
      <c r="B13" s="65" t="s">
        <v>30</v>
      </c>
      <c r="G13" s="52" t="s">
        <v>124</v>
      </c>
      <c r="H13" s="60"/>
    </row>
    <row r="14" spans="1:9" ht="15" x14ac:dyDescent="0.25">
      <c r="G14" s="52" t="s">
        <v>120</v>
      </c>
      <c r="H14" s="61"/>
    </row>
    <row r="15" spans="1:9" ht="15.75" x14ac:dyDescent="0.25">
      <c r="G15" s="42" t="s">
        <v>29</v>
      </c>
      <c r="H15" s="62">
        <f>+$H$11-H13-H14</f>
        <v>360000</v>
      </c>
      <c r="I15" s="34" t="s">
        <v>116</v>
      </c>
    </row>
    <row r="16" spans="1:9" x14ac:dyDescent="0.2">
      <c r="G16" s="52"/>
    </row>
    <row r="17" spans="2:9" ht="15" x14ac:dyDescent="0.2">
      <c r="B17" s="65" t="s">
        <v>31</v>
      </c>
    </row>
    <row r="18" spans="2:9" ht="15" x14ac:dyDescent="0.25">
      <c r="G18" s="52" t="s">
        <v>121</v>
      </c>
      <c r="H18" s="60"/>
    </row>
    <row r="19" spans="2:9" ht="15" x14ac:dyDescent="0.25">
      <c r="G19" s="52" t="s">
        <v>122</v>
      </c>
      <c r="H19" s="61"/>
    </row>
    <row r="20" spans="2:9" ht="15.75" x14ac:dyDescent="0.25">
      <c r="G20" s="42" t="s">
        <v>28</v>
      </c>
      <c r="H20" s="62">
        <f>+$H$11-H18-H19</f>
        <v>360000</v>
      </c>
      <c r="I20" s="34" t="s">
        <v>116</v>
      </c>
    </row>
    <row r="22" spans="2:9" x14ac:dyDescent="0.2">
      <c r="B22" s="34" t="s">
        <v>123</v>
      </c>
    </row>
    <row r="23" spans="2:9" x14ac:dyDescent="0.2">
      <c r="B23" s="34" t="s">
        <v>117</v>
      </c>
    </row>
    <row r="25" spans="2:9" x14ac:dyDescent="0.2">
      <c r="B25" s="63" t="s">
        <v>39</v>
      </c>
      <c r="C25" s="64" t="s">
        <v>100</v>
      </c>
    </row>
    <row r="26" spans="2:9" x14ac:dyDescent="0.2">
      <c r="B26" s="64"/>
      <c r="C26" s="64" t="s">
        <v>101</v>
      </c>
    </row>
    <row r="27" spans="2:9" x14ac:dyDescent="0.2">
      <c r="B27" s="64"/>
    </row>
  </sheetData>
  <sheetProtection algorithmName="SHA-512" hashValue="bISFrAlC/mTdmWJ9EjYbwkhnAxuTYo5JsgwlyUkrv6y0e1+1roaeB5H+FaMVQb+stAf50iYykq6WVZVeo+4A7A==" saltValue="84Zi2xB0vkIxIqoE+TL/Hg==" spinCount="100000" sheet="1" objects="1" scenarios="1"/>
  <mergeCells count="2">
    <mergeCell ref="A3:H3"/>
    <mergeCell ref="A1:H1"/>
  </mergeCells>
  <hyperlinks>
    <hyperlink ref="C25" r:id="rId1" xr:uid="{E22DD402-6CAE-4DD3-B0F6-94B0BA4C36D4}"/>
    <hyperlink ref="C26" r:id="rId2" location="step0" xr:uid="{20361651-F31D-483D-A1BD-D6D7BE5D222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4AC44-3F9D-49A1-A9EA-72F201AEB90A}">
  <dimension ref="A1:E22"/>
  <sheetViews>
    <sheetView workbookViewId="0">
      <selection activeCell="E3" sqref="E3"/>
    </sheetView>
  </sheetViews>
  <sheetFormatPr defaultRowHeight="12.75" x14ac:dyDescent="0.2"/>
  <cols>
    <col min="1" max="1" width="8" style="34" customWidth="1"/>
    <col min="2" max="2" width="42" style="34" customWidth="1"/>
    <col min="3" max="3" width="27.28515625" style="34" customWidth="1"/>
    <col min="4" max="4" width="13.140625" style="34" customWidth="1"/>
    <col min="5" max="5" width="14.85546875" style="34" customWidth="1"/>
    <col min="6" max="16384" width="9.140625" style="34"/>
  </cols>
  <sheetData>
    <row r="1" spans="1:5" ht="31.5" customHeight="1" x14ac:dyDescent="0.3">
      <c r="A1" s="33" t="str">
        <f>"Category "&amp;'Cost Projection'!A10&amp;": "&amp;'Cost Projection'!B10</f>
        <v>Category 1: Acquire Land/Lot</v>
      </c>
      <c r="C1" s="35"/>
      <c r="D1" s="35"/>
      <c r="E1" s="35"/>
    </row>
    <row r="2" spans="1:5" ht="29.25" customHeight="1" x14ac:dyDescent="0.2">
      <c r="A2" s="36" t="s">
        <v>34</v>
      </c>
      <c r="B2" s="36" t="s">
        <v>3</v>
      </c>
      <c r="C2" s="36" t="s">
        <v>43</v>
      </c>
      <c r="D2" s="37" t="s">
        <v>66</v>
      </c>
      <c r="E2" s="36" t="s">
        <v>9</v>
      </c>
    </row>
    <row r="3" spans="1:5" ht="20.100000000000001" customHeight="1" x14ac:dyDescent="0.25">
      <c r="A3" s="32">
        <v>1</v>
      </c>
      <c r="B3" s="27" t="s">
        <v>62</v>
      </c>
      <c r="C3" s="27"/>
      <c r="D3" s="27"/>
      <c r="E3" s="28"/>
    </row>
    <row r="4" spans="1:5" ht="20.100000000000001" customHeight="1" x14ac:dyDescent="0.25">
      <c r="A4" s="32">
        <f>+A3+1</f>
        <v>2</v>
      </c>
      <c r="B4" s="27" t="s">
        <v>41</v>
      </c>
      <c r="C4" s="27"/>
      <c r="D4" s="27"/>
      <c r="E4" s="28"/>
    </row>
    <row r="5" spans="1:5" ht="20.100000000000001" customHeight="1" x14ac:dyDescent="0.25">
      <c r="A5" s="32">
        <f t="shared" ref="A5:A17" si="0">+A4+1</f>
        <v>3</v>
      </c>
      <c r="B5" s="27" t="s">
        <v>42</v>
      </c>
      <c r="C5" s="27"/>
      <c r="D5" s="27"/>
      <c r="E5" s="28"/>
    </row>
    <row r="6" spans="1:5" ht="20.100000000000001" customHeight="1" x14ac:dyDescent="0.25">
      <c r="A6" s="32">
        <f t="shared" si="0"/>
        <v>4</v>
      </c>
      <c r="B6" s="27" t="s">
        <v>63</v>
      </c>
      <c r="C6" s="27"/>
      <c r="D6" s="27"/>
      <c r="E6" s="28"/>
    </row>
    <row r="7" spans="1:5" ht="20.100000000000001" customHeight="1" x14ac:dyDescent="0.25">
      <c r="A7" s="32">
        <f t="shared" si="0"/>
        <v>5</v>
      </c>
      <c r="B7" s="27" t="s">
        <v>64</v>
      </c>
      <c r="C7" s="27"/>
      <c r="D7" s="27"/>
      <c r="E7" s="28"/>
    </row>
    <row r="8" spans="1:5" ht="20.100000000000001" customHeight="1" x14ac:dyDescent="0.25">
      <c r="A8" s="32">
        <f t="shared" si="0"/>
        <v>6</v>
      </c>
      <c r="B8" s="27"/>
      <c r="C8" s="27"/>
      <c r="D8" s="27"/>
      <c r="E8" s="28"/>
    </row>
    <row r="9" spans="1:5" ht="20.100000000000001" customHeight="1" x14ac:dyDescent="0.25">
      <c r="A9" s="32">
        <f t="shared" si="0"/>
        <v>7</v>
      </c>
      <c r="B9" s="27"/>
      <c r="C9" s="27"/>
      <c r="D9" s="27"/>
      <c r="E9" s="28"/>
    </row>
    <row r="10" spans="1:5" ht="20.100000000000001" customHeight="1" x14ac:dyDescent="0.25">
      <c r="A10" s="32">
        <f t="shared" si="0"/>
        <v>8</v>
      </c>
      <c r="B10" s="27"/>
      <c r="C10" s="27"/>
      <c r="D10" s="27"/>
      <c r="E10" s="28"/>
    </row>
    <row r="11" spans="1:5" ht="20.100000000000001" customHeight="1" x14ac:dyDescent="0.25">
      <c r="A11" s="32">
        <f t="shared" si="0"/>
        <v>9</v>
      </c>
      <c r="B11" s="27"/>
      <c r="C11" s="27"/>
      <c r="D11" s="27"/>
      <c r="E11" s="28"/>
    </row>
    <row r="12" spans="1:5" ht="20.100000000000001" customHeight="1" x14ac:dyDescent="0.25">
      <c r="A12" s="32">
        <f t="shared" si="0"/>
        <v>10</v>
      </c>
      <c r="B12" s="27"/>
      <c r="C12" s="27"/>
      <c r="D12" s="27"/>
      <c r="E12" s="28"/>
    </row>
    <row r="13" spans="1:5" ht="20.100000000000001" customHeight="1" x14ac:dyDescent="0.25">
      <c r="A13" s="32">
        <f t="shared" si="0"/>
        <v>11</v>
      </c>
      <c r="B13" s="27"/>
      <c r="C13" s="27"/>
      <c r="D13" s="27"/>
      <c r="E13" s="28"/>
    </row>
    <row r="14" spans="1:5" ht="20.100000000000001" customHeight="1" x14ac:dyDescent="0.25">
      <c r="A14" s="32">
        <f t="shared" si="0"/>
        <v>12</v>
      </c>
      <c r="B14" s="27"/>
      <c r="C14" s="27"/>
      <c r="D14" s="27"/>
      <c r="E14" s="28"/>
    </row>
    <row r="15" spans="1:5" ht="20.100000000000001" customHeight="1" x14ac:dyDescent="0.25">
      <c r="A15" s="32">
        <f t="shared" si="0"/>
        <v>13</v>
      </c>
      <c r="B15" s="27"/>
      <c r="C15" s="27"/>
      <c r="D15" s="27"/>
      <c r="E15" s="28"/>
    </row>
    <row r="16" spans="1:5" ht="20.100000000000001" customHeight="1" x14ac:dyDescent="0.25">
      <c r="A16" s="32">
        <f t="shared" si="0"/>
        <v>14</v>
      </c>
      <c r="B16" s="27"/>
      <c r="C16" s="27"/>
      <c r="D16" s="27"/>
      <c r="E16" s="28"/>
    </row>
    <row r="17" spans="1:5" ht="20.100000000000001" customHeight="1" x14ac:dyDescent="0.25">
      <c r="A17" s="32">
        <f t="shared" si="0"/>
        <v>15</v>
      </c>
      <c r="B17" s="27"/>
      <c r="C17" s="27"/>
      <c r="D17" s="27"/>
      <c r="E17" s="28"/>
    </row>
    <row r="18" spans="1:5" ht="15" customHeight="1" x14ac:dyDescent="0.35">
      <c r="A18" s="29" t="s">
        <v>4</v>
      </c>
      <c r="B18" s="30"/>
      <c r="C18" s="30"/>
      <c r="D18" s="29" t="s">
        <v>4</v>
      </c>
      <c r="E18" s="31">
        <f>SUM(E3:E17)</f>
        <v>0</v>
      </c>
    </row>
    <row r="21" spans="1:5" x14ac:dyDescent="0.2">
      <c r="A21" s="63" t="s">
        <v>39</v>
      </c>
      <c r="B21" s="64" t="s">
        <v>32</v>
      </c>
    </row>
    <row r="22" spans="1:5" x14ac:dyDescent="0.2">
      <c r="B22" s="64" t="s">
        <v>40</v>
      </c>
    </row>
  </sheetData>
  <sheetProtection algorithmName="SHA-512" hashValue="DxVHXwyD8xpisJRBzNkff2o+ivBwGRT0LY1tbw04rHt1nbZN40K/Sl0fE2vrYgLO1Pwpyx9gcJcewkWWNwXMCw==" saltValue="DGhttdsyIix0f2kR0OacvQ==" spinCount="100000" sheet="1" objects="1" scenarios="1"/>
  <protectedRanges>
    <protectedRange algorithmName="SHA-512" hashValue="L2DdZATmB1K2/AHY1BYqxS1Kpw+Vf9uiwXY1w8cbPXOexfCTLAsa8qQHusjLVsGEZtfK/iqGNFxh3EFoj+djdg==" saltValue="38nvKmETd+RpDk3i8OCbHg==" spinCount="100000" sqref="B3:E17 B18" name="Range1"/>
  </protectedRanges>
  <hyperlinks>
    <hyperlink ref="B21" r:id="rId1" location="step2" xr:uid="{0BFBE293-9B6F-4320-8641-50C15DC8E6B8}"/>
    <hyperlink ref="B22" r:id="rId2" location="step3" display="Read about new subdivisions" xr:uid="{357C0996-E4CC-49B1-842A-78ED23CDC5E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5AE5E-F32F-4421-B095-8E9F86B11C72}">
  <dimension ref="A1:F26"/>
  <sheetViews>
    <sheetView workbookViewId="0">
      <selection activeCell="B3" sqref="B3"/>
    </sheetView>
  </sheetViews>
  <sheetFormatPr defaultRowHeight="12.75" x14ac:dyDescent="0.2"/>
  <cols>
    <col min="1" max="1" width="8.7109375" style="34" customWidth="1"/>
    <col min="2" max="2" width="39.5703125" style="34" customWidth="1"/>
    <col min="3" max="3" width="27.28515625" style="34" customWidth="1"/>
    <col min="4" max="4" width="13.140625" style="34" customWidth="1"/>
    <col min="5" max="5" width="14.85546875" style="34" customWidth="1"/>
    <col min="6" max="6" width="13.5703125" style="34" customWidth="1"/>
    <col min="7" max="16384" width="9.140625" style="34"/>
  </cols>
  <sheetData>
    <row r="1" spans="1:6" ht="31.5" customHeight="1" x14ac:dyDescent="0.3">
      <c r="A1" s="33" t="str">
        <f>"Category "&amp;'Cost Projection'!A11&amp;": "&amp;'Cost Projection'!B11</f>
        <v>Category 2: Prepare Site</v>
      </c>
      <c r="C1" s="35"/>
      <c r="D1" s="35"/>
      <c r="E1" s="35"/>
    </row>
    <row r="2" spans="1:6" ht="29.25" customHeight="1" x14ac:dyDescent="0.2">
      <c r="A2" s="36" t="s">
        <v>34</v>
      </c>
      <c r="B2" s="36" t="s">
        <v>3</v>
      </c>
      <c r="C2" s="36" t="s">
        <v>10</v>
      </c>
      <c r="D2" s="37" t="s">
        <v>66</v>
      </c>
      <c r="E2" s="36" t="s">
        <v>9</v>
      </c>
      <c r="F2" s="78" t="s">
        <v>53</v>
      </c>
    </row>
    <row r="3" spans="1:6" ht="20.100000000000001" customHeight="1" x14ac:dyDescent="0.25">
      <c r="A3" s="32">
        <v>1</v>
      </c>
      <c r="B3" s="27" t="s">
        <v>33</v>
      </c>
      <c r="C3" s="27"/>
      <c r="D3" s="27"/>
      <c r="E3" s="28"/>
      <c r="F3" s="77">
        <f>+E3*1.05</f>
        <v>0</v>
      </c>
    </row>
    <row r="4" spans="1:6" ht="20.100000000000001" customHeight="1" x14ac:dyDescent="0.25">
      <c r="A4" s="32">
        <f>+A3+1</f>
        <v>2</v>
      </c>
      <c r="B4" s="27" t="s">
        <v>35</v>
      </c>
      <c r="C4" s="27"/>
      <c r="D4" s="27"/>
      <c r="E4" s="28"/>
      <c r="F4" s="77">
        <f>+E4*1.05</f>
        <v>0</v>
      </c>
    </row>
    <row r="5" spans="1:6" ht="20.100000000000001" customHeight="1" x14ac:dyDescent="0.25">
      <c r="A5" s="32">
        <f t="shared" ref="A5:A17" si="0">+A4+1</f>
        <v>3</v>
      </c>
      <c r="B5" s="27" t="s">
        <v>48</v>
      </c>
      <c r="C5" s="27"/>
      <c r="D5" s="27"/>
      <c r="E5" s="28"/>
      <c r="F5" s="77">
        <f t="shared" ref="F5:F17" si="1">+E5*1.05</f>
        <v>0</v>
      </c>
    </row>
    <row r="6" spans="1:6" ht="20.100000000000001" customHeight="1" x14ac:dyDescent="0.25">
      <c r="A6" s="32">
        <f t="shared" si="0"/>
        <v>4</v>
      </c>
      <c r="B6" s="27" t="s">
        <v>36</v>
      </c>
      <c r="C6" s="27"/>
      <c r="D6" s="27"/>
      <c r="E6" s="28"/>
      <c r="F6" s="77">
        <f t="shared" si="1"/>
        <v>0</v>
      </c>
    </row>
    <row r="7" spans="1:6" ht="20.100000000000001" customHeight="1" x14ac:dyDescent="0.25">
      <c r="A7" s="32">
        <f t="shared" si="0"/>
        <v>5</v>
      </c>
      <c r="B7" s="27" t="s">
        <v>47</v>
      </c>
      <c r="C7" s="27"/>
      <c r="D7" s="27"/>
      <c r="E7" s="28"/>
      <c r="F7" s="77">
        <f t="shared" si="1"/>
        <v>0</v>
      </c>
    </row>
    <row r="8" spans="1:6" ht="20.100000000000001" customHeight="1" x14ac:dyDescent="0.25">
      <c r="A8" s="32">
        <f t="shared" si="0"/>
        <v>6</v>
      </c>
      <c r="B8" s="27" t="s">
        <v>46</v>
      </c>
      <c r="C8" s="27"/>
      <c r="D8" s="27"/>
      <c r="E8" s="28"/>
      <c r="F8" s="77">
        <f t="shared" si="1"/>
        <v>0</v>
      </c>
    </row>
    <row r="9" spans="1:6" ht="20.100000000000001" customHeight="1" x14ac:dyDescent="0.25">
      <c r="A9" s="32">
        <f t="shared" si="0"/>
        <v>7</v>
      </c>
      <c r="B9" s="27" t="s">
        <v>44</v>
      </c>
      <c r="C9" s="27"/>
      <c r="D9" s="27"/>
      <c r="E9" s="28"/>
      <c r="F9" s="77">
        <f t="shared" si="1"/>
        <v>0</v>
      </c>
    </row>
    <row r="10" spans="1:6" ht="20.100000000000001" customHeight="1" x14ac:dyDescent="0.25">
      <c r="A10" s="32">
        <f t="shared" si="0"/>
        <v>8</v>
      </c>
      <c r="B10" s="27" t="s">
        <v>45</v>
      </c>
      <c r="C10" s="27"/>
      <c r="D10" s="27"/>
      <c r="E10" s="28"/>
      <c r="F10" s="77">
        <f t="shared" si="1"/>
        <v>0</v>
      </c>
    </row>
    <row r="11" spans="1:6" ht="20.100000000000001" customHeight="1" x14ac:dyDescent="0.25">
      <c r="A11" s="32">
        <f t="shared" si="0"/>
        <v>9</v>
      </c>
      <c r="B11" s="27"/>
      <c r="C11" s="27"/>
      <c r="D11" s="27"/>
      <c r="E11" s="28"/>
      <c r="F11" s="77">
        <f t="shared" si="1"/>
        <v>0</v>
      </c>
    </row>
    <row r="12" spans="1:6" ht="20.100000000000001" customHeight="1" x14ac:dyDescent="0.25">
      <c r="A12" s="32">
        <f t="shared" si="0"/>
        <v>10</v>
      </c>
      <c r="B12" s="27"/>
      <c r="C12" s="27"/>
      <c r="D12" s="27"/>
      <c r="E12" s="28"/>
      <c r="F12" s="77">
        <f t="shared" si="1"/>
        <v>0</v>
      </c>
    </row>
    <row r="13" spans="1:6" ht="20.100000000000001" customHeight="1" x14ac:dyDescent="0.25">
      <c r="A13" s="32">
        <f t="shared" si="0"/>
        <v>11</v>
      </c>
      <c r="B13" s="27"/>
      <c r="C13" s="27"/>
      <c r="D13" s="27"/>
      <c r="E13" s="28"/>
      <c r="F13" s="77">
        <f t="shared" si="1"/>
        <v>0</v>
      </c>
    </row>
    <row r="14" spans="1:6" ht="20.100000000000001" customHeight="1" x14ac:dyDescent="0.25">
      <c r="A14" s="32">
        <f t="shared" si="0"/>
        <v>12</v>
      </c>
      <c r="B14" s="27"/>
      <c r="C14" s="27"/>
      <c r="D14" s="27"/>
      <c r="E14" s="28"/>
      <c r="F14" s="77">
        <f t="shared" si="1"/>
        <v>0</v>
      </c>
    </row>
    <row r="15" spans="1:6" ht="20.100000000000001" customHeight="1" x14ac:dyDescent="0.25">
      <c r="A15" s="32">
        <f t="shared" si="0"/>
        <v>13</v>
      </c>
      <c r="B15" s="27"/>
      <c r="C15" s="27"/>
      <c r="D15" s="27"/>
      <c r="E15" s="28"/>
      <c r="F15" s="77">
        <f t="shared" si="1"/>
        <v>0</v>
      </c>
    </row>
    <row r="16" spans="1:6" ht="20.100000000000001" customHeight="1" x14ac:dyDescent="0.25">
      <c r="A16" s="32">
        <f t="shared" si="0"/>
        <v>14</v>
      </c>
      <c r="B16" s="27"/>
      <c r="C16" s="27"/>
      <c r="D16" s="27"/>
      <c r="E16" s="28"/>
      <c r="F16" s="77">
        <f t="shared" si="1"/>
        <v>0</v>
      </c>
    </row>
    <row r="17" spans="1:6" ht="20.100000000000001" customHeight="1" x14ac:dyDescent="0.25">
      <c r="A17" s="32">
        <f t="shared" si="0"/>
        <v>15</v>
      </c>
      <c r="B17" s="27"/>
      <c r="C17" s="27"/>
      <c r="D17" s="27"/>
      <c r="E17" s="28"/>
      <c r="F17" s="77">
        <f t="shared" si="1"/>
        <v>0</v>
      </c>
    </row>
    <row r="18" spans="1:6" ht="20.100000000000001" customHeight="1" x14ac:dyDescent="0.35">
      <c r="A18" s="29"/>
      <c r="B18" s="29"/>
      <c r="C18" s="30"/>
      <c r="D18" s="29" t="s">
        <v>4</v>
      </c>
      <c r="E18" s="31">
        <f>SUM(E3:E17)</f>
        <v>0</v>
      </c>
      <c r="F18" s="31">
        <f>SUM(F3:F17)</f>
        <v>0</v>
      </c>
    </row>
    <row r="20" spans="1:6" x14ac:dyDescent="0.2">
      <c r="A20" s="76" t="s">
        <v>58</v>
      </c>
    </row>
    <row r="22" spans="1:6" x14ac:dyDescent="0.2">
      <c r="A22" s="76" t="s">
        <v>65</v>
      </c>
    </row>
    <row r="23" spans="1:6" ht="35.25" customHeight="1" x14ac:dyDescent="0.2">
      <c r="A23" s="38"/>
      <c r="B23" s="38"/>
      <c r="C23" s="38"/>
      <c r="D23" s="38"/>
      <c r="E23" s="38"/>
      <c r="F23" s="38"/>
    </row>
    <row r="25" spans="1:6" x14ac:dyDescent="0.2">
      <c r="A25" s="63" t="s">
        <v>39</v>
      </c>
      <c r="B25" s="64" t="s">
        <v>37</v>
      </c>
    </row>
    <row r="26" spans="1:6" x14ac:dyDescent="0.2">
      <c r="B26" s="64" t="s">
        <v>38</v>
      </c>
    </row>
  </sheetData>
  <sheetProtection algorithmName="SHA-512" hashValue="Bn18udi1JKZE1ZM4HlcyEWjCCStn7liNw7V4PcmO28feUFUqRMfmJ2lcWYts7xFUd2VEIAaClcDFK46SZu2yQg==" saltValue="THCc8GEB5Xm7hZ13/SS6LA==" spinCount="100000" sheet="1" objects="1" scenarios="1"/>
  <mergeCells count="1">
    <mergeCell ref="A23:F23"/>
  </mergeCells>
  <hyperlinks>
    <hyperlink ref="B25" r:id="rId1" location="step4" xr:uid="{036A8FCD-5996-4AAE-A228-0CC09C9A1165}"/>
    <hyperlink ref="B26" r:id="rId2" location="step5" xr:uid="{8DEF6A89-B133-40E7-B5B6-A5925A3800BD}"/>
  </hyperlinks>
  <pageMargins left="0.7" right="0.7" top="0.75" bottom="0.75" header="0.3" footer="0.3"/>
  <pageSetup orientation="portrait" horizontalDpi="1200" verticalDpi="12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D878C-8594-4BD6-8DB8-C4F3E5454086}">
  <sheetPr>
    <pageSetUpPr fitToPage="1"/>
  </sheetPr>
  <dimension ref="A1:F28"/>
  <sheetViews>
    <sheetView workbookViewId="0">
      <selection activeCell="E4" sqref="E4"/>
    </sheetView>
  </sheetViews>
  <sheetFormatPr defaultRowHeight="12.75" x14ac:dyDescent="0.2"/>
  <cols>
    <col min="1" max="1" width="7" style="34" customWidth="1"/>
    <col min="2" max="2" width="39.5703125" style="34" customWidth="1"/>
    <col min="3" max="3" width="27.28515625" style="34" customWidth="1"/>
    <col min="4" max="4" width="13.140625" style="34" customWidth="1"/>
    <col min="5" max="5" width="14.85546875" style="34" customWidth="1"/>
    <col min="6" max="6" width="13.5703125" style="34" customWidth="1"/>
    <col min="7" max="16384" width="9.140625" style="34"/>
  </cols>
  <sheetData>
    <row r="1" spans="1:6" ht="31.5" customHeight="1" x14ac:dyDescent="0.3">
      <c r="A1" s="79" t="str">
        <f>"Category "&amp;'Cost Projection'!A12&amp;": "&amp;'Cost Projection'!B12</f>
        <v>Category 3: Home Package (Home, NHW, transport, foundation, skirting, final connections)</v>
      </c>
      <c r="C1" s="35"/>
      <c r="D1" s="35"/>
      <c r="E1" s="35"/>
    </row>
    <row r="2" spans="1:6" ht="29.25" customHeight="1" x14ac:dyDescent="0.2">
      <c r="A2" s="36" t="s">
        <v>34</v>
      </c>
      <c r="B2" s="36" t="s">
        <v>3</v>
      </c>
      <c r="C2" s="36" t="s">
        <v>10</v>
      </c>
      <c r="D2" s="37" t="s">
        <v>66</v>
      </c>
      <c r="E2" s="78" t="s">
        <v>9</v>
      </c>
      <c r="F2" s="78" t="s">
        <v>53</v>
      </c>
    </row>
    <row r="3" spans="1:6" ht="20.100000000000001" customHeight="1" x14ac:dyDescent="0.25">
      <c r="A3" s="32">
        <v>1</v>
      </c>
      <c r="B3" s="27" t="s">
        <v>173</v>
      </c>
      <c r="C3" s="27"/>
      <c r="D3" s="27"/>
      <c r="E3" s="28">
        <v>3</v>
      </c>
      <c r="F3" s="77">
        <f>+E3*1.05</f>
        <v>3.1500000000000004</v>
      </c>
    </row>
    <row r="4" spans="1:6" ht="20.100000000000001" customHeight="1" x14ac:dyDescent="0.25">
      <c r="A4" s="32">
        <f>+A3+1</f>
        <v>2</v>
      </c>
      <c r="B4" s="27"/>
      <c r="C4" s="27"/>
      <c r="D4" s="27"/>
      <c r="E4" s="28"/>
      <c r="F4" s="77">
        <f>+E4*1.05</f>
        <v>0</v>
      </c>
    </row>
    <row r="5" spans="1:6" ht="20.100000000000001" customHeight="1" x14ac:dyDescent="0.25">
      <c r="A5" s="32">
        <f t="shared" ref="A5:A17" si="0">+A4+1</f>
        <v>3</v>
      </c>
      <c r="B5" s="27"/>
      <c r="C5" s="27"/>
      <c r="D5" s="27"/>
      <c r="E5" s="28"/>
      <c r="F5" s="77">
        <f t="shared" ref="F5:F17" si="1">+E5*1.05</f>
        <v>0</v>
      </c>
    </row>
    <row r="6" spans="1:6" ht="20.100000000000001" customHeight="1" x14ac:dyDescent="0.25">
      <c r="A6" s="32">
        <f t="shared" si="0"/>
        <v>4</v>
      </c>
      <c r="B6" s="27" t="s">
        <v>54</v>
      </c>
      <c r="C6" s="27"/>
      <c r="D6" s="27"/>
      <c r="E6" s="28"/>
      <c r="F6" s="77">
        <f t="shared" si="1"/>
        <v>0</v>
      </c>
    </row>
    <row r="7" spans="1:6" ht="20.100000000000001" customHeight="1" x14ac:dyDescent="0.25">
      <c r="A7" s="32">
        <f t="shared" si="0"/>
        <v>5</v>
      </c>
      <c r="B7" s="27" t="s">
        <v>50</v>
      </c>
      <c r="C7" s="27"/>
      <c r="D7" s="27"/>
      <c r="E7" s="28"/>
      <c r="F7" s="77">
        <f t="shared" si="1"/>
        <v>0</v>
      </c>
    </row>
    <row r="8" spans="1:6" ht="20.100000000000001" customHeight="1" x14ac:dyDescent="0.25">
      <c r="A8" s="32">
        <f t="shared" si="0"/>
        <v>6</v>
      </c>
      <c r="B8" s="27"/>
      <c r="C8" s="27"/>
      <c r="D8" s="27"/>
      <c r="E8" s="28"/>
      <c r="F8" s="77">
        <f t="shared" si="1"/>
        <v>0</v>
      </c>
    </row>
    <row r="9" spans="1:6" ht="20.100000000000001" customHeight="1" x14ac:dyDescent="0.25">
      <c r="A9" s="32">
        <f t="shared" si="0"/>
        <v>7</v>
      </c>
      <c r="B9" s="27" t="s">
        <v>49</v>
      </c>
      <c r="C9" s="27"/>
      <c r="D9" s="27"/>
      <c r="E9" s="28"/>
      <c r="F9" s="77">
        <f t="shared" si="1"/>
        <v>0</v>
      </c>
    </row>
    <row r="10" spans="1:6" ht="20.100000000000001" customHeight="1" x14ac:dyDescent="0.25">
      <c r="A10" s="32">
        <f t="shared" si="0"/>
        <v>8</v>
      </c>
      <c r="B10" s="27"/>
      <c r="C10" s="27"/>
      <c r="D10" s="27"/>
      <c r="E10" s="28"/>
      <c r="F10" s="77">
        <f t="shared" si="1"/>
        <v>0</v>
      </c>
    </row>
    <row r="11" spans="1:6" ht="20.100000000000001" customHeight="1" x14ac:dyDescent="0.25">
      <c r="A11" s="32">
        <f t="shared" si="0"/>
        <v>9</v>
      </c>
      <c r="B11" s="27" t="s">
        <v>51</v>
      </c>
      <c r="C11" s="27"/>
      <c r="D11" s="27"/>
      <c r="E11" s="28"/>
      <c r="F11" s="77">
        <f t="shared" si="1"/>
        <v>0</v>
      </c>
    </row>
    <row r="12" spans="1:6" ht="20.100000000000001" customHeight="1" x14ac:dyDescent="0.25">
      <c r="A12" s="32">
        <f t="shared" si="0"/>
        <v>10</v>
      </c>
      <c r="B12" s="27" t="s">
        <v>60</v>
      </c>
      <c r="C12" s="27"/>
      <c r="D12" s="27"/>
      <c r="E12" s="28"/>
      <c r="F12" s="77">
        <f t="shared" si="1"/>
        <v>0</v>
      </c>
    </row>
    <row r="13" spans="1:6" ht="20.100000000000001" customHeight="1" x14ac:dyDescent="0.25">
      <c r="A13" s="32">
        <f t="shared" si="0"/>
        <v>11</v>
      </c>
      <c r="B13" s="27" t="s">
        <v>52</v>
      </c>
      <c r="C13" s="27"/>
      <c r="D13" s="27"/>
      <c r="E13" s="28"/>
      <c r="F13" s="77">
        <f t="shared" si="1"/>
        <v>0</v>
      </c>
    </row>
    <row r="14" spans="1:6" ht="20.100000000000001" customHeight="1" x14ac:dyDescent="0.25">
      <c r="A14" s="32">
        <f t="shared" si="0"/>
        <v>12</v>
      </c>
      <c r="B14" s="27"/>
      <c r="C14" s="27"/>
      <c r="D14" s="27"/>
      <c r="E14" s="28"/>
      <c r="F14" s="77">
        <f t="shared" si="1"/>
        <v>0</v>
      </c>
    </row>
    <row r="15" spans="1:6" ht="20.100000000000001" customHeight="1" x14ac:dyDescent="0.25">
      <c r="A15" s="32">
        <f t="shared" si="0"/>
        <v>13</v>
      </c>
      <c r="B15" s="27" t="s">
        <v>98</v>
      </c>
      <c r="C15" s="27"/>
      <c r="D15" s="27"/>
      <c r="E15" s="28"/>
      <c r="F15" s="77">
        <f t="shared" si="1"/>
        <v>0</v>
      </c>
    </row>
    <row r="16" spans="1:6" ht="20.100000000000001" customHeight="1" x14ac:dyDescent="0.25">
      <c r="A16" s="32">
        <f t="shared" si="0"/>
        <v>14</v>
      </c>
      <c r="B16" s="27"/>
      <c r="C16" s="27"/>
      <c r="D16" s="27"/>
      <c r="E16" s="28"/>
      <c r="F16" s="77">
        <f t="shared" si="1"/>
        <v>0</v>
      </c>
    </row>
    <row r="17" spans="1:6" ht="20.100000000000001" customHeight="1" x14ac:dyDescent="0.25">
      <c r="A17" s="32">
        <f t="shared" si="0"/>
        <v>15</v>
      </c>
      <c r="B17" s="27"/>
      <c r="C17" s="27"/>
      <c r="D17" s="27"/>
      <c r="E17" s="28"/>
      <c r="F17" s="77">
        <f t="shared" si="1"/>
        <v>0</v>
      </c>
    </row>
    <row r="18" spans="1:6" ht="20.100000000000001" customHeight="1" x14ac:dyDescent="0.35">
      <c r="A18" s="29"/>
      <c r="B18" s="29"/>
      <c r="C18" s="30"/>
      <c r="D18" s="29" t="s">
        <v>4</v>
      </c>
      <c r="E18" s="31">
        <f>SUM(E3:E17)</f>
        <v>3</v>
      </c>
      <c r="F18" s="31">
        <f>SUM(F3:F17)</f>
        <v>3.1500000000000004</v>
      </c>
    </row>
    <row r="20" spans="1:6" x14ac:dyDescent="0.2">
      <c r="A20" s="76" t="s">
        <v>58</v>
      </c>
    </row>
    <row r="21" spans="1:6" x14ac:dyDescent="0.2">
      <c r="A21" s="76"/>
    </row>
    <row r="22" spans="1:6" x14ac:dyDescent="0.2">
      <c r="A22" s="76" t="s">
        <v>61</v>
      </c>
    </row>
    <row r="23" spans="1:6" ht="35.25" customHeight="1" x14ac:dyDescent="0.2">
      <c r="A23" s="38"/>
      <c r="B23" s="38"/>
      <c r="C23" s="38"/>
      <c r="D23" s="38"/>
      <c r="E23" s="38"/>
      <c r="F23" s="38"/>
    </row>
    <row r="24" spans="1:6" x14ac:dyDescent="0.2">
      <c r="A24" s="76"/>
    </row>
    <row r="25" spans="1:6" x14ac:dyDescent="0.2">
      <c r="A25" s="63" t="s">
        <v>39</v>
      </c>
      <c r="B25" s="64" t="s">
        <v>59</v>
      </c>
    </row>
    <row r="26" spans="1:6" x14ac:dyDescent="0.2">
      <c r="B26" s="64" t="s">
        <v>56</v>
      </c>
    </row>
    <row r="27" spans="1:6" x14ac:dyDescent="0.2">
      <c r="B27" s="64" t="s">
        <v>55</v>
      </c>
    </row>
    <row r="28" spans="1:6" x14ac:dyDescent="0.2">
      <c r="B28" s="64" t="s">
        <v>57</v>
      </c>
    </row>
  </sheetData>
  <sheetProtection algorithmName="SHA-512" hashValue="NWVBrk7kDSt9NA9taopW9s0kvJxaicO03RZXMNEqvhhbwA9WM1ABN/A4MVBBoMtK086dvvJ4Lnhtc4dL98cfEQ==" saltValue="31FIGbJmObbFYuvwIvVnfA==" spinCount="100000" sheet="1" objects="1" scenarios="1"/>
  <mergeCells count="1">
    <mergeCell ref="A23:F23"/>
  </mergeCells>
  <hyperlinks>
    <hyperlink ref="B27" r:id="rId1" location="step12" xr:uid="{DCD9EBE3-1AF5-4A31-B164-1CE28A87A825}"/>
    <hyperlink ref="B26" r:id="rId2" location="step11" xr:uid="{1F73509B-331B-41DC-8BA7-C671D0162A7E}"/>
    <hyperlink ref="B25" r:id="rId3" location="step13" xr:uid="{A4F7EEEB-74DE-4EFA-8D8F-C5E6DC82C014}"/>
    <hyperlink ref="B28" r:id="rId4" location="step14" xr:uid="{343AB0EA-1350-4D74-9B11-99BEB28479A2}"/>
  </hyperlinks>
  <pageMargins left="0.25" right="0.25" top="0.75" bottom="0.75" header="0.3" footer="0.3"/>
  <pageSetup scale="89" orientation="portrait" horizontalDpi="1200" verticalDpi="1200"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A527D-646D-4716-9CD6-69F4D3D4298C}">
  <dimension ref="A1:F28"/>
  <sheetViews>
    <sheetView workbookViewId="0">
      <selection activeCell="B3" sqref="B3"/>
    </sheetView>
  </sheetViews>
  <sheetFormatPr defaultRowHeight="12.75" x14ac:dyDescent="0.2"/>
  <cols>
    <col min="1" max="1" width="7" style="34" customWidth="1"/>
    <col min="2" max="2" width="39.5703125" style="34" customWidth="1"/>
    <col min="3" max="3" width="27.28515625" style="34" customWidth="1"/>
    <col min="4" max="4" width="13.140625" style="34" customWidth="1"/>
    <col min="5" max="5" width="14.85546875" style="34" customWidth="1"/>
    <col min="6" max="6" width="13.5703125" style="34" customWidth="1"/>
    <col min="7" max="16384" width="9.140625" style="34"/>
  </cols>
  <sheetData>
    <row r="1" spans="1:6" ht="31.5" customHeight="1" x14ac:dyDescent="0.3">
      <c r="A1" s="33" t="str">
        <f>"Category "&amp;'Cost Projection'!A13&amp;": "&amp;'Cost Projection'!B13</f>
        <v>Category 4: Foundation (if not provided by Home Dealer)</v>
      </c>
      <c r="C1" s="35"/>
      <c r="D1" s="35"/>
      <c r="E1" s="35"/>
    </row>
    <row r="2" spans="1:6" ht="29.25" customHeight="1" x14ac:dyDescent="0.2">
      <c r="A2" s="36" t="s">
        <v>34</v>
      </c>
      <c r="B2" s="36" t="s">
        <v>3</v>
      </c>
      <c r="C2" s="36" t="s">
        <v>10</v>
      </c>
      <c r="D2" s="37" t="s">
        <v>66</v>
      </c>
      <c r="E2" s="78" t="s">
        <v>9</v>
      </c>
      <c r="F2" s="78" t="s">
        <v>53</v>
      </c>
    </row>
    <row r="3" spans="1:6" ht="20.100000000000001" customHeight="1" x14ac:dyDescent="0.25">
      <c r="A3" s="32">
        <v>1</v>
      </c>
      <c r="B3" s="27" t="s">
        <v>49</v>
      </c>
      <c r="C3" s="27"/>
      <c r="D3" s="27"/>
      <c r="E3" s="28"/>
      <c r="F3" s="77">
        <f>+E3*1.05</f>
        <v>0</v>
      </c>
    </row>
    <row r="4" spans="1:6" ht="20.100000000000001" customHeight="1" x14ac:dyDescent="0.25">
      <c r="A4" s="32">
        <f>+A3+1</f>
        <v>2</v>
      </c>
      <c r="B4" s="27"/>
      <c r="C4" s="27"/>
      <c r="D4" s="27"/>
      <c r="E4" s="28"/>
      <c r="F4" s="77">
        <f>+E4*1.05</f>
        <v>0</v>
      </c>
    </row>
    <row r="5" spans="1:6" ht="20.100000000000001" customHeight="1" x14ac:dyDescent="0.25">
      <c r="A5" s="32">
        <f t="shared" ref="A5:A17" si="0">+A4+1</f>
        <v>3</v>
      </c>
      <c r="B5" s="27"/>
      <c r="C5" s="27"/>
      <c r="D5" s="27"/>
      <c r="E5" s="28"/>
      <c r="F5" s="77">
        <f t="shared" ref="F5:F17" si="1">+E5*1.05</f>
        <v>0</v>
      </c>
    </row>
    <row r="6" spans="1:6" ht="20.100000000000001" customHeight="1" x14ac:dyDescent="0.25">
      <c r="A6" s="32">
        <f t="shared" si="0"/>
        <v>4</v>
      </c>
      <c r="B6" s="59" t="s">
        <v>131</v>
      </c>
      <c r="C6" s="27"/>
      <c r="D6" s="27"/>
      <c r="E6" s="28"/>
      <c r="F6" s="77">
        <f t="shared" si="1"/>
        <v>0</v>
      </c>
    </row>
    <row r="7" spans="1:6" ht="20.100000000000001" customHeight="1" x14ac:dyDescent="0.25">
      <c r="A7" s="32">
        <f t="shared" si="0"/>
        <v>5</v>
      </c>
      <c r="B7" s="27"/>
      <c r="C7" s="27"/>
      <c r="D7" s="27"/>
      <c r="E7" s="28"/>
      <c r="F7" s="77">
        <f t="shared" si="1"/>
        <v>0</v>
      </c>
    </row>
    <row r="8" spans="1:6" ht="20.100000000000001" customHeight="1" x14ac:dyDescent="0.25">
      <c r="A8" s="32">
        <f t="shared" si="0"/>
        <v>6</v>
      </c>
      <c r="B8" s="27"/>
      <c r="C8" s="27"/>
      <c r="D8" s="27"/>
      <c r="E8" s="28"/>
      <c r="F8" s="77">
        <f t="shared" si="1"/>
        <v>0</v>
      </c>
    </row>
    <row r="9" spans="1:6" ht="20.100000000000001" customHeight="1" x14ac:dyDescent="0.25">
      <c r="A9" s="32">
        <f t="shared" si="0"/>
        <v>7</v>
      </c>
      <c r="B9" s="27"/>
      <c r="C9" s="27"/>
      <c r="D9" s="27"/>
      <c r="E9" s="28"/>
      <c r="F9" s="77">
        <f t="shared" si="1"/>
        <v>0</v>
      </c>
    </row>
    <row r="10" spans="1:6" ht="20.100000000000001" customHeight="1" x14ac:dyDescent="0.25">
      <c r="A10" s="32">
        <f t="shared" si="0"/>
        <v>8</v>
      </c>
      <c r="B10" s="27"/>
      <c r="C10" s="27"/>
      <c r="D10" s="27"/>
      <c r="E10" s="28"/>
      <c r="F10" s="77">
        <f t="shared" si="1"/>
        <v>0</v>
      </c>
    </row>
    <row r="11" spans="1:6" ht="20.100000000000001" customHeight="1" x14ac:dyDescent="0.25">
      <c r="A11" s="32">
        <f t="shared" si="0"/>
        <v>9</v>
      </c>
      <c r="B11" s="27"/>
      <c r="C11" s="27"/>
      <c r="D11" s="27"/>
      <c r="E11" s="28"/>
      <c r="F11" s="77">
        <f t="shared" si="1"/>
        <v>0</v>
      </c>
    </row>
    <row r="12" spans="1:6" ht="20.100000000000001" customHeight="1" x14ac:dyDescent="0.25">
      <c r="A12" s="32">
        <f t="shared" si="0"/>
        <v>10</v>
      </c>
      <c r="B12" s="27"/>
      <c r="C12" s="27"/>
      <c r="D12" s="27"/>
      <c r="E12" s="28"/>
      <c r="F12" s="77">
        <f t="shared" si="1"/>
        <v>0</v>
      </c>
    </row>
    <row r="13" spans="1:6" ht="20.100000000000001" customHeight="1" x14ac:dyDescent="0.25">
      <c r="A13" s="32">
        <f t="shared" si="0"/>
        <v>11</v>
      </c>
      <c r="B13" s="27"/>
      <c r="C13" s="27"/>
      <c r="D13" s="27"/>
      <c r="E13" s="28"/>
      <c r="F13" s="77">
        <f t="shared" si="1"/>
        <v>0</v>
      </c>
    </row>
    <row r="14" spans="1:6" ht="20.100000000000001" customHeight="1" x14ac:dyDescent="0.25">
      <c r="A14" s="32">
        <f t="shared" si="0"/>
        <v>12</v>
      </c>
      <c r="B14" s="27"/>
      <c r="C14" s="27"/>
      <c r="D14" s="27"/>
      <c r="E14" s="28"/>
      <c r="F14" s="77">
        <f t="shared" si="1"/>
        <v>0</v>
      </c>
    </row>
    <row r="15" spans="1:6" ht="20.100000000000001" customHeight="1" x14ac:dyDescent="0.25">
      <c r="A15" s="32">
        <f t="shared" si="0"/>
        <v>13</v>
      </c>
      <c r="B15" s="27"/>
      <c r="C15" s="27"/>
      <c r="D15" s="27"/>
      <c r="E15" s="28"/>
      <c r="F15" s="77">
        <f t="shared" si="1"/>
        <v>0</v>
      </c>
    </row>
    <row r="16" spans="1:6" ht="20.100000000000001" customHeight="1" x14ac:dyDescent="0.25">
      <c r="A16" s="32">
        <f t="shared" si="0"/>
        <v>14</v>
      </c>
      <c r="B16" s="27"/>
      <c r="C16" s="27"/>
      <c r="D16" s="27"/>
      <c r="E16" s="28"/>
      <c r="F16" s="77">
        <f t="shared" si="1"/>
        <v>0</v>
      </c>
    </row>
    <row r="17" spans="1:6" ht="20.100000000000001" customHeight="1" x14ac:dyDescent="0.25">
      <c r="A17" s="32">
        <f t="shared" si="0"/>
        <v>15</v>
      </c>
      <c r="B17" s="27"/>
      <c r="C17" s="27"/>
      <c r="D17" s="27"/>
      <c r="E17" s="28"/>
      <c r="F17" s="77">
        <f t="shared" si="1"/>
        <v>0</v>
      </c>
    </row>
    <row r="18" spans="1:6" ht="20.100000000000001" customHeight="1" x14ac:dyDescent="0.35">
      <c r="A18" s="29"/>
      <c r="B18" s="29"/>
      <c r="C18" s="30"/>
      <c r="D18" s="29" t="s">
        <v>4</v>
      </c>
      <c r="E18" s="31">
        <f>SUM(E3:E17)</f>
        <v>0</v>
      </c>
      <c r="F18" s="31">
        <f>SUM(F3:F17)</f>
        <v>0</v>
      </c>
    </row>
    <row r="20" spans="1:6" x14ac:dyDescent="0.2">
      <c r="A20" s="76" t="s">
        <v>58</v>
      </c>
    </row>
    <row r="21" spans="1:6" x14ac:dyDescent="0.2">
      <c r="A21" s="76"/>
    </row>
    <row r="22" spans="1:6" x14ac:dyDescent="0.2">
      <c r="A22" s="76" t="s">
        <v>67</v>
      </c>
    </row>
    <row r="23" spans="1:6" ht="35.25" customHeight="1" x14ac:dyDescent="0.2">
      <c r="A23" s="38"/>
      <c r="B23" s="38"/>
      <c r="C23" s="38"/>
      <c r="D23" s="38"/>
      <c r="E23" s="38"/>
      <c r="F23" s="38"/>
    </row>
    <row r="24" spans="1:6" x14ac:dyDescent="0.2">
      <c r="A24" s="76"/>
    </row>
    <row r="25" spans="1:6" x14ac:dyDescent="0.2">
      <c r="A25" s="63" t="s">
        <v>39</v>
      </c>
      <c r="B25" s="64" t="s">
        <v>55</v>
      </c>
    </row>
    <row r="26" spans="1:6" x14ac:dyDescent="0.2">
      <c r="B26" s="64"/>
    </row>
    <row r="28" spans="1:6" x14ac:dyDescent="0.2">
      <c r="B28" s="64"/>
    </row>
  </sheetData>
  <sheetProtection algorithmName="SHA-512" hashValue="D8d39zeoq3WN/SsiN9O7vA8H1R9lDyhmibh28/95OSek15UckgoybcxKIr0KL3mV8Mqi2NpGWLug4vefHN8ThA==" saltValue="8xcrB3yZCuGm73AfBT5d3Q==" spinCount="100000" sheet="1" objects="1" scenarios="1"/>
  <mergeCells count="1">
    <mergeCell ref="A23:F23"/>
  </mergeCells>
  <hyperlinks>
    <hyperlink ref="B25" r:id="rId1" location="step12" xr:uid="{BC625EC2-42CE-44B8-B40E-3567CBBB535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8802F-0B02-457E-96CA-249C11FB12C7}">
  <dimension ref="A1:F28"/>
  <sheetViews>
    <sheetView workbookViewId="0">
      <selection activeCell="B3" sqref="B3"/>
    </sheetView>
  </sheetViews>
  <sheetFormatPr defaultRowHeight="12.75" x14ac:dyDescent="0.2"/>
  <cols>
    <col min="1" max="1" width="7" style="34" customWidth="1"/>
    <col min="2" max="2" width="39.5703125" style="34" customWidth="1"/>
    <col min="3" max="3" width="27.28515625" style="34" customWidth="1"/>
    <col min="4" max="4" width="13.140625" style="34" customWidth="1"/>
    <col min="5" max="5" width="14.85546875" style="34" customWidth="1"/>
    <col min="6" max="6" width="13.5703125" style="34" customWidth="1"/>
    <col min="7" max="16384" width="9.140625" style="34"/>
  </cols>
  <sheetData>
    <row r="1" spans="1:6" ht="31.5" customHeight="1" x14ac:dyDescent="0.3">
      <c r="A1" s="33" t="str">
        <f>"Category "&amp;'Cost Projection'!A14&amp;": "&amp;'Cost Projection'!B14</f>
        <v>Category 5: Water Supply</v>
      </c>
      <c r="C1" s="35"/>
      <c r="D1" s="35"/>
      <c r="E1" s="35"/>
    </row>
    <row r="2" spans="1:6" ht="29.25" customHeight="1" x14ac:dyDescent="0.2">
      <c r="A2" s="36" t="s">
        <v>34</v>
      </c>
      <c r="B2" s="36" t="s">
        <v>3</v>
      </c>
      <c r="C2" s="36" t="s">
        <v>10</v>
      </c>
      <c r="D2" s="37" t="s">
        <v>66</v>
      </c>
      <c r="E2" s="78" t="s">
        <v>9</v>
      </c>
      <c r="F2" s="78" t="s">
        <v>53</v>
      </c>
    </row>
    <row r="3" spans="1:6" ht="20.100000000000001" customHeight="1" x14ac:dyDescent="0.25">
      <c r="A3" s="32">
        <v>1</v>
      </c>
      <c r="B3" s="27" t="s">
        <v>68</v>
      </c>
      <c r="C3" s="27"/>
      <c r="D3" s="27"/>
      <c r="E3" s="28"/>
      <c r="F3" s="77">
        <f>+E3*1.05</f>
        <v>0</v>
      </c>
    </row>
    <row r="4" spans="1:6" ht="20.100000000000001" customHeight="1" x14ac:dyDescent="0.25">
      <c r="A4" s="32">
        <f>+A3+1</f>
        <v>2</v>
      </c>
      <c r="B4" s="27" t="s">
        <v>76</v>
      </c>
      <c r="C4" s="27"/>
      <c r="D4" s="27"/>
      <c r="E4" s="28"/>
      <c r="F4" s="77">
        <f>+E4*1.05</f>
        <v>0</v>
      </c>
    </row>
    <row r="5" spans="1:6" ht="20.100000000000001" customHeight="1" x14ac:dyDescent="0.25">
      <c r="A5" s="32">
        <f t="shared" ref="A5:A17" si="0">+A4+1</f>
        <v>3</v>
      </c>
      <c r="B5" s="27" t="s">
        <v>77</v>
      </c>
      <c r="C5" s="27"/>
      <c r="D5" s="27"/>
      <c r="E5" s="28"/>
      <c r="F5" s="77">
        <f t="shared" ref="F5:F17" si="1">+E5*1.05</f>
        <v>0</v>
      </c>
    </row>
    <row r="6" spans="1:6" ht="20.100000000000001" customHeight="1" x14ac:dyDescent="0.25">
      <c r="A6" s="32">
        <f t="shared" si="0"/>
        <v>4</v>
      </c>
      <c r="B6" s="27" t="s">
        <v>72</v>
      </c>
      <c r="C6" s="27"/>
      <c r="D6" s="27"/>
      <c r="E6" s="28"/>
      <c r="F6" s="77">
        <f t="shared" si="1"/>
        <v>0</v>
      </c>
    </row>
    <row r="7" spans="1:6" ht="20.100000000000001" customHeight="1" x14ac:dyDescent="0.25">
      <c r="A7" s="32">
        <f t="shared" si="0"/>
        <v>5</v>
      </c>
      <c r="B7" s="27" t="s">
        <v>73</v>
      </c>
      <c r="C7" s="27"/>
      <c r="D7" s="27"/>
      <c r="E7" s="28"/>
      <c r="F7" s="77">
        <f t="shared" si="1"/>
        <v>0</v>
      </c>
    </row>
    <row r="8" spans="1:6" ht="20.100000000000001" customHeight="1" x14ac:dyDescent="0.25">
      <c r="A8" s="32">
        <f t="shared" si="0"/>
        <v>6</v>
      </c>
      <c r="B8" s="27" t="s">
        <v>74</v>
      </c>
      <c r="C8" s="27"/>
      <c r="D8" s="27"/>
      <c r="E8" s="28"/>
      <c r="F8" s="77">
        <f t="shared" si="1"/>
        <v>0</v>
      </c>
    </row>
    <row r="9" spans="1:6" ht="20.100000000000001" customHeight="1" x14ac:dyDescent="0.25">
      <c r="A9" s="32">
        <f t="shared" si="0"/>
        <v>7</v>
      </c>
      <c r="B9" s="27" t="s">
        <v>75</v>
      </c>
      <c r="C9" s="27"/>
      <c r="D9" s="27"/>
      <c r="E9" s="28"/>
      <c r="F9" s="77">
        <f t="shared" si="1"/>
        <v>0</v>
      </c>
    </row>
    <row r="10" spans="1:6" ht="20.100000000000001" customHeight="1" x14ac:dyDescent="0.25">
      <c r="A10" s="32">
        <f t="shared" si="0"/>
        <v>8</v>
      </c>
      <c r="B10" s="27"/>
      <c r="C10" s="27"/>
      <c r="D10" s="27"/>
      <c r="E10" s="28"/>
      <c r="F10" s="77">
        <f t="shared" si="1"/>
        <v>0</v>
      </c>
    </row>
    <row r="11" spans="1:6" ht="20.100000000000001" customHeight="1" x14ac:dyDescent="0.25">
      <c r="A11" s="32">
        <f t="shared" si="0"/>
        <v>9</v>
      </c>
      <c r="B11" s="27" t="s">
        <v>69</v>
      </c>
      <c r="C11" s="27"/>
      <c r="D11" s="27"/>
      <c r="E11" s="28"/>
      <c r="F11" s="77">
        <f t="shared" si="1"/>
        <v>0</v>
      </c>
    </row>
    <row r="12" spans="1:6" ht="20.100000000000001" customHeight="1" x14ac:dyDescent="0.25">
      <c r="A12" s="32">
        <f t="shared" si="0"/>
        <v>10</v>
      </c>
      <c r="B12" s="27"/>
      <c r="C12" s="27"/>
      <c r="D12" s="27"/>
      <c r="E12" s="28"/>
      <c r="F12" s="77">
        <f t="shared" si="1"/>
        <v>0</v>
      </c>
    </row>
    <row r="13" spans="1:6" ht="20.100000000000001" customHeight="1" x14ac:dyDescent="0.25">
      <c r="A13" s="32">
        <f t="shared" si="0"/>
        <v>11</v>
      </c>
      <c r="B13" s="27"/>
      <c r="C13" s="27"/>
      <c r="D13" s="27"/>
      <c r="E13" s="28"/>
      <c r="F13" s="77">
        <f t="shared" si="1"/>
        <v>0</v>
      </c>
    </row>
    <row r="14" spans="1:6" ht="20.100000000000001" customHeight="1" x14ac:dyDescent="0.25">
      <c r="A14" s="32">
        <f t="shared" si="0"/>
        <v>12</v>
      </c>
      <c r="B14" s="27"/>
      <c r="C14" s="27"/>
      <c r="D14" s="27"/>
      <c r="E14" s="28"/>
      <c r="F14" s="77">
        <f t="shared" si="1"/>
        <v>0</v>
      </c>
    </row>
    <row r="15" spans="1:6" ht="20.100000000000001" customHeight="1" x14ac:dyDescent="0.25">
      <c r="A15" s="32">
        <f t="shared" si="0"/>
        <v>13</v>
      </c>
      <c r="B15" s="27"/>
      <c r="C15" s="27"/>
      <c r="D15" s="27"/>
      <c r="E15" s="28"/>
      <c r="F15" s="77">
        <f t="shared" si="1"/>
        <v>0</v>
      </c>
    </row>
    <row r="16" spans="1:6" ht="20.100000000000001" customHeight="1" x14ac:dyDescent="0.25">
      <c r="A16" s="32">
        <f t="shared" si="0"/>
        <v>14</v>
      </c>
      <c r="B16" s="27"/>
      <c r="C16" s="27"/>
      <c r="D16" s="27"/>
      <c r="E16" s="28"/>
      <c r="F16" s="77">
        <f t="shared" si="1"/>
        <v>0</v>
      </c>
    </row>
    <row r="17" spans="1:6" ht="20.100000000000001" customHeight="1" x14ac:dyDescent="0.25">
      <c r="A17" s="32">
        <f t="shared" si="0"/>
        <v>15</v>
      </c>
      <c r="B17" s="27"/>
      <c r="C17" s="27"/>
      <c r="D17" s="27"/>
      <c r="E17" s="28"/>
      <c r="F17" s="77">
        <f t="shared" si="1"/>
        <v>0</v>
      </c>
    </row>
    <row r="18" spans="1:6" ht="20.100000000000001" customHeight="1" x14ac:dyDescent="0.35">
      <c r="A18" s="29"/>
      <c r="B18" s="29"/>
      <c r="C18" s="30"/>
      <c r="D18" s="29" t="s">
        <v>4</v>
      </c>
      <c r="E18" s="31">
        <f>SUM(E3:E17)</f>
        <v>0</v>
      </c>
      <c r="F18" s="31">
        <f>SUM(F3:F17)</f>
        <v>0</v>
      </c>
    </row>
    <row r="20" spans="1:6" x14ac:dyDescent="0.2">
      <c r="A20" s="76" t="s">
        <v>58</v>
      </c>
    </row>
    <row r="21" spans="1:6" x14ac:dyDescent="0.2">
      <c r="A21" s="76"/>
    </row>
    <row r="22" spans="1:6" x14ac:dyDescent="0.2">
      <c r="A22" s="76" t="s">
        <v>67</v>
      </c>
    </row>
    <row r="23" spans="1:6" ht="35.25" customHeight="1" x14ac:dyDescent="0.2">
      <c r="A23" s="38"/>
      <c r="B23" s="38"/>
      <c r="C23" s="38"/>
      <c r="D23" s="38"/>
      <c r="E23" s="38"/>
      <c r="F23" s="38"/>
    </row>
    <row r="24" spans="1:6" x14ac:dyDescent="0.2">
      <c r="A24" s="76"/>
    </row>
    <row r="25" spans="1:6" x14ac:dyDescent="0.2">
      <c r="A25" s="63" t="s">
        <v>39</v>
      </c>
      <c r="B25" s="64" t="s">
        <v>71</v>
      </c>
    </row>
    <row r="26" spans="1:6" x14ac:dyDescent="0.2">
      <c r="B26" s="64" t="s">
        <v>70</v>
      </c>
    </row>
    <row r="28" spans="1:6" x14ac:dyDescent="0.2">
      <c r="B28" s="64"/>
    </row>
  </sheetData>
  <sheetProtection algorithmName="SHA-512" hashValue="8E1seFfAa9q1Q8HJOjNYFZ0pEFog5xyv18omMvt234cUDB4Yhe5H1VprxYqnGgZqtGvh4ajQfNxKxKJ3FuDvIA==" saltValue="iQRxm+jllqQ6a3CalRmw8w==" spinCount="100000" sheet="1" objects="1" scenarios="1"/>
  <mergeCells count="1">
    <mergeCell ref="A23:F23"/>
  </mergeCells>
  <hyperlinks>
    <hyperlink ref="B25" r:id="rId1" location="step8" display="Read about Foundation Systems" xr:uid="{58A07F9A-B36A-478C-B71C-F6473300AC5B}"/>
    <hyperlink ref="B26" r:id="rId2" xr:uid="{FA111A66-6526-4092-9443-09179EFA719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EAF62-D53D-420E-BAD0-14947B5705F4}">
  <dimension ref="A1:F28"/>
  <sheetViews>
    <sheetView workbookViewId="0">
      <selection activeCell="B3" sqref="B3"/>
    </sheetView>
  </sheetViews>
  <sheetFormatPr defaultRowHeight="12.75" x14ac:dyDescent="0.2"/>
  <cols>
    <col min="1" max="1" width="7" style="34" customWidth="1"/>
    <col min="2" max="2" width="39.5703125" style="34" customWidth="1"/>
    <col min="3" max="3" width="27.28515625" style="34" customWidth="1"/>
    <col min="4" max="4" width="13.140625" style="34" customWidth="1"/>
    <col min="5" max="5" width="14.85546875" style="34" customWidth="1"/>
    <col min="6" max="6" width="13.5703125" style="34" customWidth="1"/>
    <col min="7" max="16384" width="9.140625" style="34"/>
  </cols>
  <sheetData>
    <row r="1" spans="1:6" ht="31.5" customHeight="1" x14ac:dyDescent="0.3">
      <c r="A1" s="33" t="str">
        <f>"Category "&amp;'Cost Projection'!A15&amp;": "&amp;'Cost Projection'!B15</f>
        <v>Category 6: Power Supply / Electricity</v>
      </c>
      <c r="C1" s="35"/>
      <c r="D1" s="35"/>
      <c r="E1" s="35"/>
    </row>
    <row r="2" spans="1:6" ht="29.25" customHeight="1" x14ac:dyDescent="0.2">
      <c r="A2" s="36" t="s">
        <v>34</v>
      </c>
      <c r="B2" s="36" t="s">
        <v>3</v>
      </c>
      <c r="C2" s="36" t="s">
        <v>10</v>
      </c>
      <c r="D2" s="37" t="s">
        <v>66</v>
      </c>
      <c r="E2" s="78" t="s">
        <v>9</v>
      </c>
      <c r="F2" s="78" t="s">
        <v>53</v>
      </c>
    </row>
    <row r="3" spans="1:6" ht="20.100000000000001" customHeight="1" x14ac:dyDescent="0.25">
      <c r="A3" s="32">
        <v>1</v>
      </c>
      <c r="B3" s="27" t="s">
        <v>79</v>
      </c>
      <c r="C3" s="27"/>
      <c r="D3" s="27"/>
      <c r="E3" s="28"/>
      <c r="F3" s="77">
        <f>+E3*1.05</f>
        <v>0</v>
      </c>
    </row>
    <row r="4" spans="1:6" ht="20.100000000000001" customHeight="1" x14ac:dyDescent="0.25">
      <c r="A4" s="32">
        <f>+A3+1</f>
        <v>2</v>
      </c>
      <c r="B4" s="27"/>
      <c r="C4" s="27"/>
      <c r="D4" s="27"/>
      <c r="E4" s="28"/>
      <c r="F4" s="77">
        <f>+E4*1.05</f>
        <v>0</v>
      </c>
    </row>
    <row r="5" spans="1:6" ht="20.100000000000001" customHeight="1" x14ac:dyDescent="0.25">
      <c r="A5" s="32">
        <f t="shared" ref="A5:A17" si="0">+A4+1</f>
        <v>3</v>
      </c>
      <c r="B5" s="27" t="s">
        <v>89</v>
      </c>
      <c r="C5" s="27"/>
      <c r="D5" s="27"/>
      <c r="E5" s="28"/>
      <c r="F5" s="77">
        <f t="shared" ref="F5:F17" si="1">+E5*1.05</f>
        <v>0</v>
      </c>
    </row>
    <row r="6" spans="1:6" ht="20.100000000000001" customHeight="1" x14ac:dyDescent="0.25">
      <c r="A6" s="32">
        <f t="shared" si="0"/>
        <v>4</v>
      </c>
      <c r="B6" s="27"/>
      <c r="C6" s="27"/>
      <c r="D6" s="27"/>
      <c r="E6" s="28"/>
      <c r="F6" s="77">
        <f t="shared" si="1"/>
        <v>0</v>
      </c>
    </row>
    <row r="7" spans="1:6" ht="20.100000000000001" customHeight="1" x14ac:dyDescent="0.25">
      <c r="A7" s="32">
        <f t="shared" si="0"/>
        <v>5</v>
      </c>
      <c r="B7" s="27" t="s">
        <v>81</v>
      </c>
      <c r="C7" s="27"/>
      <c r="D7" s="27"/>
      <c r="E7" s="28"/>
      <c r="F7" s="77">
        <f t="shared" si="1"/>
        <v>0</v>
      </c>
    </row>
    <row r="8" spans="1:6" ht="20.100000000000001" customHeight="1" x14ac:dyDescent="0.25">
      <c r="A8" s="32">
        <f t="shared" si="0"/>
        <v>6</v>
      </c>
      <c r="B8" s="27"/>
      <c r="C8" s="27"/>
      <c r="D8" s="27"/>
      <c r="E8" s="28"/>
      <c r="F8" s="77">
        <f t="shared" si="1"/>
        <v>0</v>
      </c>
    </row>
    <row r="9" spans="1:6" ht="20.100000000000001" customHeight="1" x14ac:dyDescent="0.25">
      <c r="A9" s="32">
        <f t="shared" si="0"/>
        <v>7</v>
      </c>
      <c r="B9" s="27" t="s">
        <v>90</v>
      </c>
      <c r="C9" s="27"/>
      <c r="D9" s="27"/>
      <c r="E9" s="28"/>
      <c r="F9" s="77">
        <f t="shared" si="1"/>
        <v>0</v>
      </c>
    </row>
    <row r="10" spans="1:6" ht="20.100000000000001" customHeight="1" x14ac:dyDescent="0.25">
      <c r="A10" s="32">
        <f t="shared" si="0"/>
        <v>8</v>
      </c>
      <c r="B10" s="27"/>
      <c r="C10" s="27"/>
      <c r="D10" s="27"/>
      <c r="E10" s="28"/>
      <c r="F10" s="77">
        <f t="shared" si="1"/>
        <v>0</v>
      </c>
    </row>
    <row r="11" spans="1:6" ht="20.100000000000001" customHeight="1" x14ac:dyDescent="0.25">
      <c r="A11" s="32">
        <f t="shared" si="0"/>
        <v>9</v>
      </c>
      <c r="B11" s="27"/>
      <c r="C11" s="27"/>
      <c r="D11" s="27"/>
      <c r="E11" s="28"/>
      <c r="F11" s="77">
        <f t="shared" si="1"/>
        <v>0</v>
      </c>
    </row>
    <row r="12" spans="1:6" ht="20.100000000000001" customHeight="1" x14ac:dyDescent="0.25">
      <c r="A12" s="32">
        <f t="shared" si="0"/>
        <v>10</v>
      </c>
      <c r="B12" s="27"/>
      <c r="C12" s="27"/>
      <c r="D12" s="27"/>
      <c r="E12" s="28"/>
      <c r="F12" s="77">
        <f t="shared" si="1"/>
        <v>0</v>
      </c>
    </row>
    <row r="13" spans="1:6" ht="20.100000000000001" customHeight="1" x14ac:dyDescent="0.25">
      <c r="A13" s="32">
        <f t="shared" si="0"/>
        <v>11</v>
      </c>
      <c r="B13" s="27"/>
      <c r="C13" s="27"/>
      <c r="D13" s="27"/>
      <c r="E13" s="28"/>
      <c r="F13" s="77">
        <f t="shared" si="1"/>
        <v>0</v>
      </c>
    </row>
    <row r="14" spans="1:6" ht="20.100000000000001" customHeight="1" x14ac:dyDescent="0.25">
      <c r="A14" s="32">
        <f t="shared" si="0"/>
        <v>12</v>
      </c>
      <c r="B14" s="27"/>
      <c r="C14" s="27"/>
      <c r="D14" s="27"/>
      <c r="E14" s="28"/>
      <c r="F14" s="77">
        <f t="shared" si="1"/>
        <v>0</v>
      </c>
    </row>
    <row r="15" spans="1:6" ht="20.100000000000001" customHeight="1" x14ac:dyDescent="0.25">
      <c r="A15" s="32">
        <f t="shared" si="0"/>
        <v>13</v>
      </c>
      <c r="B15" s="27"/>
      <c r="C15" s="27"/>
      <c r="D15" s="27"/>
      <c r="E15" s="28"/>
      <c r="F15" s="77">
        <f t="shared" si="1"/>
        <v>0</v>
      </c>
    </row>
    <row r="16" spans="1:6" ht="20.100000000000001" customHeight="1" x14ac:dyDescent="0.25">
      <c r="A16" s="32">
        <f t="shared" si="0"/>
        <v>14</v>
      </c>
      <c r="B16" s="27"/>
      <c r="C16" s="27"/>
      <c r="D16" s="27"/>
      <c r="E16" s="28"/>
      <c r="F16" s="77">
        <f t="shared" si="1"/>
        <v>0</v>
      </c>
    </row>
    <row r="17" spans="1:6" ht="20.100000000000001" customHeight="1" x14ac:dyDescent="0.25">
      <c r="A17" s="32">
        <f t="shared" si="0"/>
        <v>15</v>
      </c>
      <c r="B17" s="27"/>
      <c r="C17" s="27"/>
      <c r="D17" s="27"/>
      <c r="E17" s="28"/>
      <c r="F17" s="77">
        <f t="shared" si="1"/>
        <v>0</v>
      </c>
    </row>
    <row r="18" spans="1:6" ht="20.100000000000001" customHeight="1" x14ac:dyDescent="0.35">
      <c r="A18" s="29"/>
      <c r="B18" s="29"/>
      <c r="C18" s="30"/>
      <c r="D18" s="29" t="s">
        <v>4</v>
      </c>
      <c r="E18" s="31">
        <f>SUM(E3:E17)</f>
        <v>0</v>
      </c>
      <c r="F18" s="31">
        <f>SUM(F3:F17)</f>
        <v>0</v>
      </c>
    </row>
    <row r="20" spans="1:6" x14ac:dyDescent="0.2">
      <c r="A20" s="76" t="s">
        <v>58</v>
      </c>
    </row>
    <row r="21" spans="1:6" x14ac:dyDescent="0.2">
      <c r="A21" s="76"/>
    </row>
    <row r="22" spans="1:6" x14ac:dyDescent="0.2">
      <c r="A22" s="76" t="s">
        <v>80</v>
      </c>
    </row>
    <row r="23" spans="1:6" ht="35.25" customHeight="1" x14ac:dyDescent="0.2">
      <c r="A23" s="38"/>
      <c r="B23" s="38"/>
      <c r="C23" s="38"/>
      <c r="D23" s="38"/>
      <c r="E23" s="38"/>
      <c r="F23" s="38"/>
    </row>
    <row r="24" spans="1:6" x14ac:dyDescent="0.2">
      <c r="A24" s="76"/>
    </row>
    <row r="25" spans="1:6" x14ac:dyDescent="0.2">
      <c r="A25" s="63" t="s">
        <v>39</v>
      </c>
      <c r="B25" s="64" t="s">
        <v>78</v>
      </c>
    </row>
    <row r="28" spans="1:6" x14ac:dyDescent="0.2">
      <c r="B28" s="64"/>
    </row>
  </sheetData>
  <sheetProtection algorithmName="SHA-512" hashValue="F6qfIFbAQ/JJGFLUmySoFMUFn+NqUYUVcSBgJ2P6MQqrx0j6bHaK+SlyGvxw0s0bCSF0uYTUYLncsyAhE2qNOw==" saltValue="pvQua4KtqDkXy9si07hSZA==" spinCount="100000" sheet="1" objects="1" scenarios="1"/>
  <mergeCells count="1">
    <mergeCell ref="A23:F23"/>
  </mergeCells>
  <hyperlinks>
    <hyperlink ref="B25" r:id="rId1" location="step6" display="Read about Power / Hydro Connection" xr:uid="{F34B3B39-51FD-482F-8446-D635DB33780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Introduction</vt:lpstr>
      <vt:lpstr>Cost Projection</vt:lpstr>
      <vt:lpstr>Establish Budget</vt:lpstr>
      <vt:lpstr>1-Acquire Lot</vt:lpstr>
      <vt:lpstr>2-Prepare Lot</vt:lpstr>
      <vt:lpstr>3-Home Package</vt:lpstr>
      <vt:lpstr>4-Foundation</vt:lpstr>
      <vt:lpstr>5-Water</vt:lpstr>
      <vt:lpstr>6-Power</vt:lpstr>
      <vt:lpstr>7-Gas</vt:lpstr>
      <vt:lpstr>8-Septic</vt:lpstr>
      <vt:lpstr>9-Garage</vt:lpstr>
      <vt:lpstr>10-Extras</vt:lpstr>
      <vt:lpstr>Quote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Richards</dc:creator>
  <cp:lastModifiedBy>Chris Richards</cp:lastModifiedBy>
  <cp:lastPrinted>2020-10-21T21:23:54Z</cp:lastPrinted>
  <dcterms:created xsi:type="dcterms:W3CDTF">2020-10-20T20:16:40Z</dcterms:created>
  <dcterms:modified xsi:type="dcterms:W3CDTF">2020-10-22T19:46:40Z</dcterms:modified>
</cp:coreProperties>
</file>